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545" activeTab="0"/>
  </bookViews>
  <sheets>
    <sheet name="Förslag till beslut" sheetId="1" r:id="rId1"/>
    <sheet name="Statistik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<sst xmlns="http://schemas.openxmlformats.org/spreadsheetml/2006/main" count="185" uniqueCount="130">
  <si>
    <t>Projektansvarig</t>
  </si>
  <si>
    <t>Beviljat</t>
  </si>
  <si>
    <t>belopp</t>
  </si>
  <si>
    <t>Datum</t>
  </si>
  <si>
    <t>Antal</t>
  </si>
  <si>
    <t>grupp</t>
  </si>
  <si>
    <t>Mål-</t>
  </si>
  <si>
    <t>Fakultet</t>
  </si>
  <si>
    <t>Konferens/Aktivitet</t>
  </si>
  <si>
    <t xml:space="preserve">Institution/motsv </t>
  </si>
  <si>
    <t>deltagare</t>
  </si>
  <si>
    <t>Sammanställning</t>
  </si>
  <si>
    <t>Summa</t>
  </si>
  <si>
    <t>Totalt Hum</t>
  </si>
  <si>
    <t>Totalt Sam</t>
  </si>
  <si>
    <t>Totalt Med</t>
  </si>
  <si>
    <t>Totalt Tekn nat</t>
  </si>
  <si>
    <t>Totalt Övriga</t>
  </si>
  <si>
    <t>Sökt</t>
  </si>
  <si>
    <t>Antal deltagare</t>
  </si>
  <si>
    <t>Antal ansökningar</t>
  </si>
  <si>
    <t>Sökt belopp</t>
  </si>
  <si>
    <t>Beviljat belopp</t>
  </si>
  <si>
    <t>Antal beviljade</t>
  </si>
  <si>
    <t>Beviljade belopp</t>
  </si>
  <si>
    <t xml:space="preserve"> i % av sökta medel</t>
  </si>
  <si>
    <t xml:space="preserve">Bidrag från Landstinget, Kommunen och Universitetet </t>
  </si>
  <si>
    <t>Totalt ansökt belopp:</t>
  </si>
  <si>
    <t>Internationell</t>
  </si>
  <si>
    <t>Nordisk</t>
  </si>
  <si>
    <t>Pär Sundström</t>
  </si>
  <si>
    <t>Hum</t>
  </si>
  <si>
    <t>Lena Gustafsson</t>
  </si>
  <si>
    <t>Persona Raltionships</t>
  </si>
  <si>
    <t>Inst f idé- o samhällsstudier</t>
  </si>
  <si>
    <t>Science</t>
  </si>
  <si>
    <t>education before 1850</t>
  </si>
  <si>
    <t>Socionomprogrammet</t>
  </si>
  <si>
    <t>Samh fak</t>
  </si>
  <si>
    <t>Nationell</t>
  </si>
  <si>
    <t>Enheten f restauranghögskolan</t>
  </si>
  <si>
    <t>Med fak</t>
  </si>
  <si>
    <t>förlagd utbildning</t>
  </si>
  <si>
    <t>Tekn nat</t>
  </si>
  <si>
    <t>Umeå Renewable Energy Meeting</t>
  </si>
  <si>
    <t>Application of Automata. (CIAA)</t>
  </si>
  <si>
    <t>tekn nat</t>
  </si>
  <si>
    <t>Övr</t>
  </si>
  <si>
    <t xml:space="preserve">Tilldelning av medel ur konferensanslaget 2016, </t>
  </si>
  <si>
    <t>FS 2.1.6-1750-15</t>
  </si>
  <si>
    <t>2016-11-29--30</t>
  </si>
  <si>
    <t>Workshop-Utbildningshistorisk forskning i Sverige</t>
  </si>
  <si>
    <t>Anna Larsson</t>
  </si>
  <si>
    <t>Workshop - Social Media Methods and Big Data Analysis</t>
  </si>
  <si>
    <t>Inst för kultur- o medievetenskaper</t>
  </si>
  <si>
    <t xml:space="preserve">Annika Egan Sjölander </t>
  </si>
  <si>
    <t xml:space="preserve">Seminarium om digitala verktyg för att stärka de samiska </t>
  </si>
  <si>
    <t>språkens inlärning, anv o synliggörande</t>
  </si>
  <si>
    <t>Hum lab</t>
  </si>
  <si>
    <t>Coppelie Cocq</t>
  </si>
  <si>
    <t>Symposium-Woman and Credit in Preindustrial Europé</t>
  </si>
  <si>
    <t>Elise Dermineur</t>
  </si>
  <si>
    <t>Religion in a Mediatized World</t>
  </si>
  <si>
    <t>Hanna Zipernovszky</t>
  </si>
  <si>
    <t>Nätverket för historiedidaktisk forskning</t>
  </si>
  <si>
    <t>Kristina Ledman</t>
  </si>
  <si>
    <t>2016-05-30--31</t>
  </si>
  <si>
    <t>2016-04-27--28</t>
  </si>
  <si>
    <t>Workshop-Causation and Mind</t>
  </si>
  <si>
    <t>2016-03-09--11</t>
  </si>
  <si>
    <t xml:space="preserve">Aktasne-Together: New consepts, theories and </t>
  </si>
  <si>
    <t>methodologies on Sami studies II</t>
  </si>
  <si>
    <t>Centrum för samisk forskning</t>
  </si>
  <si>
    <t>Åsa Össbo</t>
  </si>
  <si>
    <t>European Historical Population Samples Network-EHPS-net</t>
  </si>
  <si>
    <t xml:space="preserve">Enh för demografisk och </t>
  </si>
  <si>
    <t>åldrandeforskning</t>
  </si>
  <si>
    <t>Elisabeth Engberg</t>
  </si>
  <si>
    <t>2016-01-28--29</t>
  </si>
  <si>
    <t>2016-02-16--18</t>
  </si>
  <si>
    <t>2nd edition Doing research in extreme environments</t>
  </si>
  <si>
    <t>Inst för företagsekonomi</t>
  </si>
  <si>
    <t>Markus Hällgren</t>
  </si>
  <si>
    <t>Akademin möter turismnäringen</t>
  </si>
  <si>
    <t>2016-03-01--02</t>
  </si>
  <si>
    <t>Roger Marjavaara</t>
  </si>
  <si>
    <t>2016-06-15--16</t>
  </si>
  <si>
    <t xml:space="preserve">Jubileumskonf, 15år, Umeå center for Functional Brain </t>
  </si>
  <si>
    <t>Imaging (UFBI)</t>
  </si>
  <si>
    <t>Inst för Integrativ Medicinsk Biologi</t>
  </si>
  <si>
    <t>Johan Eriksson</t>
  </si>
  <si>
    <t>2016-01-15--16</t>
  </si>
  <si>
    <t>Mobility and Exercise in old age-Mobex</t>
  </si>
  <si>
    <t xml:space="preserve">Inst f samhällsmedicin och </t>
  </si>
  <si>
    <t>rehabilitering, Fysioterapi</t>
  </si>
  <si>
    <t>Lillemor Lundin Olsson</t>
  </si>
  <si>
    <t>2016-01-18--19</t>
  </si>
  <si>
    <t>DNA metabolism</t>
  </si>
  <si>
    <t>Medicinsk kemi och biofysik</t>
  </si>
  <si>
    <t>Nasim Sabouri</t>
  </si>
  <si>
    <t>50 år av molekylärbiologi: en institution, två fakulteter</t>
  </si>
  <si>
    <t>Molekylärbiologi</t>
  </si>
  <si>
    <t>Anna Berghard</t>
  </si>
  <si>
    <t>2016-02-23--25</t>
  </si>
  <si>
    <t>Kemi</t>
  </si>
  <si>
    <t>Johannes Messinger</t>
  </si>
  <si>
    <t>2016-06-13--15</t>
  </si>
  <si>
    <t>Symposium on Languages and Mathematics (SLaM)</t>
  </si>
  <si>
    <t>Inst f naturvetesnk o matematikens</t>
  </si>
  <si>
    <t>didaktik, NMD</t>
  </si>
  <si>
    <t>Magnus Österholm</t>
  </si>
  <si>
    <t>2016-03-16--17</t>
  </si>
  <si>
    <t>Svenska Rymdforskares Samarbetsgrupp (SRS)</t>
  </si>
  <si>
    <t>Fysik</t>
  </si>
  <si>
    <t>Maria Hamrin</t>
  </si>
  <si>
    <t>2016-10-13--14</t>
  </si>
  <si>
    <t xml:space="preserve">Matematisk statistiks 50-årsjubileum </t>
  </si>
  <si>
    <t>Inst för matematik och matematisk</t>
  </si>
  <si>
    <t>statistik</t>
  </si>
  <si>
    <t>Peter Anton</t>
  </si>
  <si>
    <t>2016-02-29--03-01</t>
  </si>
  <si>
    <t>§2 Biblioteken och "det demokratitska samhällets utveckling"</t>
  </si>
  <si>
    <t>Pia Brinkfeldt</t>
  </si>
  <si>
    <t>Region VB/Länsbiblioteket i VB</t>
  </si>
  <si>
    <t>2016-10</t>
  </si>
  <si>
    <t>16-05-19--20</t>
  </si>
  <si>
    <t>Olfactus 2016</t>
  </si>
  <si>
    <t>Psykologi</t>
  </si>
  <si>
    <t>Steven Nordin</t>
  </si>
  <si>
    <t>Totalt utdelat vid rektors beslutsmöte 2016-02-02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</si>
</sst>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#,##0_ ;\-#,##0\ "/>
  </numFmts>
  <fonts count="2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3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21" fillId="0" borderId="14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1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9" fontId="0" fillId="0" borderId="14" xfId="0" applyNumberForma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left"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165" fontId="1" fillId="0" borderId="21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20" xfId="0" applyNumberFormat="1" applyFont="1" applyBorder="1" applyAlignment="1">
      <alignment/>
    </xf>
    <xf numFmtId="14" fontId="1" fillId="0" borderId="12" xfId="0" applyNumberFormat="1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/>
    </xf>
    <xf numFmtId="165" fontId="1" fillId="24" borderId="12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 horizontal="left"/>
    </xf>
    <xf numFmtId="164" fontId="1" fillId="24" borderId="11" xfId="0" applyNumberFormat="1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165" fontId="1" fillId="24" borderId="11" xfId="0" applyNumberFormat="1" applyFont="1" applyFill="1" applyBorder="1" applyAlignment="1">
      <alignment/>
    </xf>
    <xf numFmtId="165" fontId="1" fillId="24" borderId="17" xfId="0" applyNumberFormat="1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8" xfId="0" applyFont="1" applyFill="1" applyBorder="1" applyAlignment="1">
      <alignment horizontal="left"/>
    </xf>
    <xf numFmtId="0" fontId="21" fillId="24" borderId="12" xfId="0" applyFont="1" applyFill="1" applyBorder="1" applyAlignment="1">
      <alignment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22" xfId="0" applyFont="1" applyFill="1" applyBorder="1" applyAlignment="1">
      <alignment horizontal="center"/>
    </xf>
    <xf numFmtId="0" fontId="21" fillId="24" borderId="23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14" fontId="1" fillId="0" borderId="11" xfId="0" applyNumberFormat="1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left"/>
    </xf>
    <xf numFmtId="164" fontId="1" fillId="24" borderId="13" xfId="0" applyNumberFormat="1" applyFont="1" applyFill="1" applyBorder="1" applyAlignment="1">
      <alignment horizontal="left"/>
    </xf>
    <xf numFmtId="164" fontId="1" fillId="24" borderId="13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165" fontId="1" fillId="24" borderId="20" xfId="0" applyNumberFormat="1" applyFont="1" applyFill="1" applyBorder="1" applyAlignment="1">
      <alignment/>
    </xf>
    <xf numFmtId="165" fontId="1" fillId="24" borderId="13" xfId="0" applyNumberFormat="1" applyFont="1" applyFill="1" applyBorder="1" applyAlignment="1">
      <alignment/>
    </xf>
    <xf numFmtId="14" fontId="1" fillId="0" borderId="18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65" fontId="1" fillId="0" borderId="18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3">
      <selection activeCell="G60" sqref="G60:J60"/>
    </sheetView>
  </sheetViews>
  <sheetFormatPr defaultColWidth="53.7109375" defaultRowHeight="12.75"/>
  <cols>
    <col min="1" max="1" width="13.7109375" style="1" customWidth="1"/>
    <col min="2" max="2" width="39.421875" style="2" customWidth="1"/>
    <col min="3" max="3" width="23.28125" style="2" customWidth="1"/>
    <col min="4" max="4" width="16.00390625" style="2" bestFit="1" customWidth="1"/>
    <col min="5" max="5" width="6.8515625" style="2" bestFit="1" customWidth="1"/>
    <col min="6" max="6" width="9.8515625" style="2" customWidth="1"/>
    <col min="7" max="7" width="7.421875" style="1" bestFit="1" customWidth="1"/>
    <col min="8" max="8" width="7.57421875" style="3" bestFit="1" customWidth="1"/>
    <col min="9" max="9" width="7.57421875" style="3" customWidth="1"/>
    <col min="10" max="10" width="10.7109375" style="2" customWidth="1"/>
    <col min="11" max="11" width="13.28125" style="2" customWidth="1"/>
    <col min="12" max="16384" width="53.7109375" style="2" customWidth="1"/>
  </cols>
  <sheetData>
    <row r="1" spans="1:9" s="12" customFormat="1" ht="20.25">
      <c r="A1" s="8" t="s">
        <v>48</v>
      </c>
      <c r="B1" s="9"/>
      <c r="C1" s="9"/>
      <c r="D1" s="9"/>
      <c r="E1" s="9"/>
      <c r="F1" s="9"/>
      <c r="G1" s="63" t="s">
        <v>49</v>
      </c>
      <c r="H1" s="11"/>
      <c r="I1" s="11"/>
    </row>
    <row r="2" spans="1:9" s="12" customFormat="1" ht="20.25">
      <c r="A2" s="8" t="s">
        <v>26</v>
      </c>
      <c r="B2" s="9"/>
      <c r="C2" s="9"/>
      <c r="D2" s="9"/>
      <c r="E2" s="9"/>
      <c r="F2" s="9"/>
      <c r="G2" s="10"/>
      <c r="H2" s="11"/>
      <c r="I2" s="11"/>
    </row>
    <row r="3" spans="1:9" s="4" customFormat="1" ht="11.25">
      <c r="A3" s="74"/>
      <c r="B3" s="75"/>
      <c r="C3" s="83"/>
      <c r="D3" s="75"/>
      <c r="E3" s="83"/>
      <c r="F3" s="75" t="s">
        <v>6</v>
      </c>
      <c r="G3" s="84" t="s">
        <v>4</v>
      </c>
      <c r="H3" s="76" t="s">
        <v>18</v>
      </c>
      <c r="I3" s="76" t="s">
        <v>1</v>
      </c>
    </row>
    <row r="4" spans="1:9" s="4" customFormat="1" ht="11.25">
      <c r="A4" s="77" t="s">
        <v>3</v>
      </c>
      <c r="B4" s="78" t="s">
        <v>8</v>
      </c>
      <c r="C4" s="79" t="s">
        <v>9</v>
      </c>
      <c r="D4" s="80" t="s">
        <v>0</v>
      </c>
      <c r="E4" s="79" t="s">
        <v>7</v>
      </c>
      <c r="F4" s="80" t="s">
        <v>5</v>
      </c>
      <c r="G4" s="79" t="s">
        <v>10</v>
      </c>
      <c r="H4" s="81" t="s">
        <v>2</v>
      </c>
      <c r="I4" s="81" t="s">
        <v>2</v>
      </c>
    </row>
    <row r="5" spans="1:9" s="4" customFormat="1" ht="11.25">
      <c r="A5" s="52" t="s">
        <v>50</v>
      </c>
      <c r="B5" s="52" t="s">
        <v>51</v>
      </c>
      <c r="C5" s="57" t="s">
        <v>34</v>
      </c>
      <c r="D5" s="57" t="s">
        <v>52</v>
      </c>
      <c r="E5" s="57" t="s">
        <v>31</v>
      </c>
      <c r="F5" s="57" t="s">
        <v>39</v>
      </c>
      <c r="G5" s="18">
        <v>16</v>
      </c>
      <c r="H5" s="70">
        <v>2800</v>
      </c>
      <c r="I5" s="25">
        <v>2800</v>
      </c>
    </row>
    <row r="6" spans="1:9" ht="11.25">
      <c r="A6" s="68"/>
      <c r="C6" s="91"/>
      <c r="E6" s="91"/>
      <c r="G6" s="68"/>
      <c r="I6" s="26"/>
    </row>
    <row r="7" spans="1:9" s="4" customFormat="1" ht="11.25">
      <c r="A7" s="53" t="s">
        <v>124</v>
      </c>
      <c r="B7" s="52" t="s">
        <v>53</v>
      </c>
      <c r="C7" s="57" t="s">
        <v>54</v>
      </c>
      <c r="D7" s="57" t="s">
        <v>55</v>
      </c>
      <c r="E7" s="57" t="s">
        <v>31</v>
      </c>
      <c r="F7" s="57" t="s">
        <v>28</v>
      </c>
      <c r="G7" s="18">
        <v>40</v>
      </c>
      <c r="H7" s="70">
        <v>10000</v>
      </c>
      <c r="I7" s="25">
        <v>10000</v>
      </c>
    </row>
    <row r="8" spans="1:9" s="4" customFormat="1" ht="11.25">
      <c r="A8" s="20"/>
      <c r="B8" s="20"/>
      <c r="C8" s="24"/>
      <c r="D8" s="24"/>
      <c r="E8" s="24"/>
      <c r="F8" s="24"/>
      <c r="G8" s="20"/>
      <c r="H8" s="71"/>
      <c r="I8" s="27"/>
    </row>
    <row r="9" spans="1:11" s="4" customFormat="1" ht="11.25">
      <c r="A9" s="73">
        <v>42436</v>
      </c>
      <c r="B9" s="52" t="s">
        <v>56</v>
      </c>
      <c r="C9" s="57" t="s">
        <v>58</v>
      </c>
      <c r="D9" s="57" t="s">
        <v>59</v>
      </c>
      <c r="E9" s="57" t="s">
        <v>31</v>
      </c>
      <c r="F9" s="57" t="s">
        <v>39</v>
      </c>
      <c r="G9" s="18">
        <v>30</v>
      </c>
      <c r="H9" s="70">
        <v>5250</v>
      </c>
      <c r="I9" s="25">
        <v>5250</v>
      </c>
      <c r="K9" s="2"/>
    </row>
    <row r="10" spans="1:11" s="4" customFormat="1" ht="11.25">
      <c r="A10" s="20"/>
      <c r="B10" s="65" t="s">
        <v>57</v>
      </c>
      <c r="C10" s="24"/>
      <c r="D10" s="24"/>
      <c r="E10" s="24"/>
      <c r="F10" s="24"/>
      <c r="G10" s="20"/>
      <c r="H10" s="71"/>
      <c r="I10" s="27"/>
      <c r="K10" s="2"/>
    </row>
    <row r="11" spans="1:9" s="4" customFormat="1" ht="11.25">
      <c r="A11" s="19"/>
      <c r="B11" s="19"/>
      <c r="C11" s="22"/>
      <c r="D11" s="22"/>
      <c r="E11" s="22"/>
      <c r="F11" s="22"/>
      <c r="G11" s="19"/>
      <c r="H11" s="69"/>
      <c r="I11" s="27"/>
    </row>
    <row r="12" spans="1:9" s="4" customFormat="1" ht="11.25">
      <c r="A12" s="52" t="s">
        <v>66</v>
      </c>
      <c r="B12" s="52" t="s">
        <v>60</v>
      </c>
      <c r="C12" s="57" t="s">
        <v>34</v>
      </c>
      <c r="D12" s="57" t="s">
        <v>61</v>
      </c>
      <c r="E12" s="57" t="s">
        <v>31</v>
      </c>
      <c r="F12" s="57" t="s">
        <v>28</v>
      </c>
      <c r="G12" s="18">
        <v>16</v>
      </c>
      <c r="H12" s="70">
        <v>17350</v>
      </c>
      <c r="I12" s="25">
        <f>SUM(G12*250)</f>
        <v>4000</v>
      </c>
    </row>
    <row r="13" spans="1:9" s="4" customFormat="1" ht="11.25">
      <c r="A13" s="21"/>
      <c r="B13" s="66" t="s">
        <v>33</v>
      </c>
      <c r="C13" s="23"/>
      <c r="D13" s="23"/>
      <c r="E13" s="23"/>
      <c r="F13" s="23"/>
      <c r="G13" s="21"/>
      <c r="H13" s="72"/>
      <c r="I13" s="27"/>
    </row>
    <row r="14" spans="1:9" s="4" customFormat="1" ht="11.25">
      <c r="A14" s="17"/>
      <c r="B14" s="22"/>
      <c r="C14" s="22"/>
      <c r="D14" s="22"/>
      <c r="E14" s="22"/>
      <c r="F14" s="22"/>
      <c r="G14" s="19"/>
      <c r="H14" s="69"/>
      <c r="I14" s="27"/>
    </row>
    <row r="15" spans="1:11" s="4" customFormat="1" ht="11.25">
      <c r="A15" s="73">
        <v>42718</v>
      </c>
      <c r="B15" s="52" t="s">
        <v>62</v>
      </c>
      <c r="C15" s="57" t="s">
        <v>34</v>
      </c>
      <c r="D15" s="57" t="s">
        <v>63</v>
      </c>
      <c r="E15" s="57" t="s">
        <v>31</v>
      </c>
      <c r="F15" s="57" t="s">
        <v>28</v>
      </c>
      <c r="G15" s="18">
        <v>35</v>
      </c>
      <c r="H15" s="70">
        <v>8750</v>
      </c>
      <c r="I15" s="25">
        <v>8750</v>
      </c>
      <c r="K15" s="2"/>
    </row>
    <row r="16" spans="1:9" s="4" customFormat="1" ht="11.25">
      <c r="A16" s="20"/>
      <c r="B16" s="20" t="s">
        <v>35</v>
      </c>
      <c r="C16" s="24"/>
      <c r="D16" s="24"/>
      <c r="E16" s="24"/>
      <c r="F16" s="24"/>
      <c r="G16" s="20"/>
      <c r="H16" s="71"/>
      <c r="I16" s="27"/>
    </row>
    <row r="17" spans="1:9" s="4" customFormat="1" ht="11.25">
      <c r="A17" s="19"/>
      <c r="B17" s="19"/>
      <c r="C17" s="22"/>
      <c r="D17" s="22"/>
      <c r="E17" s="22"/>
      <c r="F17" s="22"/>
      <c r="G17" s="19"/>
      <c r="H17" s="69"/>
      <c r="I17" s="26"/>
    </row>
    <row r="18" spans="1:11" s="4" customFormat="1" ht="11.25">
      <c r="A18" s="53" t="s">
        <v>67</v>
      </c>
      <c r="B18" s="57" t="s">
        <v>64</v>
      </c>
      <c r="C18" s="57" t="s">
        <v>34</v>
      </c>
      <c r="D18" s="57" t="s">
        <v>65</v>
      </c>
      <c r="E18" s="57" t="s">
        <v>31</v>
      </c>
      <c r="F18" s="57" t="s">
        <v>39</v>
      </c>
      <c r="G18" s="18">
        <v>40</v>
      </c>
      <c r="H18" s="70">
        <v>7000</v>
      </c>
      <c r="I18" s="27">
        <v>7000</v>
      </c>
      <c r="K18" s="2"/>
    </row>
    <row r="19" spans="1:9" s="4" customFormat="1" ht="11.25">
      <c r="A19" s="17"/>
      <c r="B19" s="22"/>
      <c r="C19" s="22"/>
      <c r="D19" s="22"/>
      <c r="E19" s="22"/>
      <c r="F19" s="22"/>
      <c r="G19" s="19"/>
      <c r="H19" s="69"/>
      <c r="I19" s="27"/>
    </row>
    <row r="20" spans="1:9" s="4" customFormat="1" ht="11.25">
      <c r="A20" s="53" t="s">
        <v>124</v>
      </c>
      <c r="B20" s="52" t="s">
        <v>68</v>
      </c>
      <c r="C20" s="57" t="s">
        <v>34</v>
      </c>
      <c r="D20" s="57" t="s">
        <v>30</v>
      </c>
      <c r="E20" s="57" t="s">
        <v>31</v>
      </c>
      <c r="F20" s="57" t="s">
        <v>28</v>
      </c>
      <c r="G20" s="18">
        <v>20</v>
      </c>
      <c r="H20" s="70">
        <v>5000</v>
      </c>
      <c r="I20" s="25">
        <f>SUM(G20*250)</f>
        <v>5000</v>
      </c>
    </row>
    <row r="21" spans="1:9" s="4" customFormat="1" ht="11.25">
      <c r="A21" s="20"/>
      <c r="B21" s="65" t="s">
        <v>36</v>
      </c>
      <c r="C21" s="24"/>
      <c r="D21" s="24"/>
      <c r="E21" s="24"/>
      <c r="F21" s="24"/>
      <c r="G21" s="20"/>
      <c r="H21" s="71"/>
      <c r="I21" s="27"/>
    </row>
    <row r="22" spans="1:9" s="4" customFormat="1" ht="11.25">
      <c r="A22" s="19"/>
      <c r="B22" s="19"/>
      <c r="C22" s="22"/>
      <c r="D22" s="22"/>
      <c r="E22" s="22"/>
      <c r="F22" s="22"/>
      <c r="G22" s="19"/>
      <c r="H22" s="69"/>
      <c r="I22" s="27"/>
    </row>
    <row r="23" spans="1:11" s="4" customFormat="1" ht="11.25">
      <c r="A23" s="52" t="s">
        <v>69</v>
      </c>
      <c r="B23" s="52" t="s">
        <v>70</v>
      </c>
      <c r="C23" s="57" t="s">
        <v>72</v>
      </c>
      <c r="D23" s="57" t="s">
        <v>73</v>
      </c>
      <c r="E23" s="57" t="s">
        <v>31</v>
      </c>
      <c r="F23" s="57" t="s">
        <v>28</v>
      </c>
      <c r="G23" s="18">
        <v>80</v>
      </c>
      <c r="H23" s="70">
        <v>20000</v>
      </c>
      <c r="I23" s="25">
        <v>20000</v>
      </c>
      <c r="K23" s="2"/>
    </row>
    <row r="24" spans="1:9" s="4" customFormat="1" ht="11.25">
      <c r="A24" s="19"/>
      <c r="B24" s="92" t="s">
        <v>71</v>
      </c>
      <c r="C24" s="22"/>
      <c r="D24" s="22"/>
      <c r="E24" s="22"/>
      <c r="F24" s="22"/>
      <c r="G24" s="19"/>
      <c r="H24" s="69"/>
      <c r="I24" s="26"/>
    </row>
    <row r="25" spans="1:11" s="4" customFormat="1" ht="11.25">
      <c r="A25" s="73" t="s">
        <v>79</v>
      </c>
      <c r="B25" s="52" t="s">
        <v>74</v>
      </c>
      <c r="C25" s="57" t="s">
        <v>75</v>
      </c>
      <c r="D25" s="57" t="s">
        <v>77</v>
      </c>
      <c r="E25" s="57" t="s">
        <v>38</v>
      </c>
      <c r="F25" s="57" t="s">
        <v>28</v>
      </c>
      <c r="G25" s="18">
        <v>21</v>
      </c>
      <c r="H25" s="70">
        <v>5250</v>
      </c>
      <c r="I25" s="27">
        <v>5250</v>
      </c>
      <c r="K25" s="2"/>
    </row>
    <row r="26" spans="1:11" s="4" customFormat="1" ht="11.25">
      <c r="A26" s="51"/>
      <c r="B26" s="65" t="s">
        <v>37</v>
      </c>
      <c r="C26" s="24" t="s">
        <v>76</v>
      </c>
      <c r="D26" s="24"/>
      <c r="E26" s="24"/>
      <c r="F26" s="24"/>
      <c r="G26" s="20"/>
      <c r="H26" s="71"/>
      <c r="I26" s="27"/>
      <c r="K26" s="2"/>
    </row>
    <row r="27" spans="1:11" s="4" customFormat="1" ht="11.25">
      <c r="A27" s="19"/>
      <c r="B27" s="19"/>
      <c r="C27" s="22"/>
      <c r="D27" s="22"/>
      <c r="E27" s="22"/>
      <c r="F27" s="22"/>
      <c r="G27" s="19"/>
      <c r="H27" s="69"/>
      <c r="I27" s="26"/>
      <c r="K27" s="2"/>
    </row>
    <row r="28" spans="1:11" s="4" customFormat="1" ht="11.25">
      <c r="A28" s="52" t="s">
        <v>78</v>
      </c>
      <c r="B28" s="52" t="s">
        <v>80</v>
      </c>
      <c r="C28" s="57" t="s">
        <v>81</v>
      </c>
      <c r="D28" s="57" t="s">
        <v>82</v>
      </c>
      <c r="E28" s="57" t="s">
        <v>38</v>
      </c>
      <c r="F28" s="57" t="s">
        <v>28</v>
      </c>
      <c r="G28" s="18">
        <v>38</v>
      </c>
      <c r="H28" s="70">
        <v>9500</v>
      </c>
      <c r="I28" s="27">
        <f>SUM(G28*250)</f>
        <v>9500</v>
      </c>
      <c r="K28" s="2"/>
    </row>
    <row r="29" spans="1:11" s="4" customFormat="1" ht="11.25">
      <c r="A29" s="19"/>
      <c r="B29" s="19"/>
      <c r="C29" s="22"/>
      <c r="D29" s="22"/>
      <c r="E29" s="22"/>
      <c r="F29" s="22"/>
      <c r="G29" s="19"/>
      <c r="H29" s="69"/>
      <c r="I29" s="27"/>
      <c r="K29" s="2"/>
    </row>
    <row r="30" spans="1:10" s="4" customFormat="1" ht="11.25">
      <c r="A30" s="73" t="s">
        <v>84</v>
      </c>
      <c r="B30" s="52" t="s">
        <v>83</v>
      </c>
      <c r="C30" s="57" t="s">
        <v>40</v>
      </c>
      <c r="D30" s="57" t="s">
        <v>85</v>
      </c>
      <c r="E30" s="57" t="s">
        <v>38</v>
      </c>
      <c r="F30" s="57" t="s">
        <v>39</v>
      </c>
      <c r="G30" s="18">
        <v>100</v>
      </c>
      <c r="H30" s="70">
        <v>6000</v>
      </c>
      <c r="I30" s="25">
        <v>6000</v>
      </c>
      <c r="J30" s="56"/>
    </row>
    <row r="31" spans="1:10" s="4" customFormat="1" ht="11.25">
      <c r="A31" s="94"/>
      <c r="B31" s="65"/>
      <c r="C31" s="55"/>
      <c r="D31" s="55"/>
      <c r="E31" s="55"/>
      <c r="F31" s="55"/>
      <c r="G31" s="20"/>
      <c r="H31" s="71"/>
      <c r="I31" s="27"/>
      <c r="J31" s="56"/>
    </row>
    <row r="32" spans="1:10" s="4" customFormat="1" ht="11.25">
      <c r="A32" s="93"/>
      <c r="B32" s="92"/>
      <c r="C32" s="67"/>
      <c r="D32" s="67"/>
      <c r="E32" s="67"/>
      <c r="F32" s="67"/>
      <c r="G32" s="19"/>
      <c r="H32" s="69"/>
      <c r="I32" s="26"/>
      <c r="J32" s="56"/>
    </row>
    <row r="33" spans="1:10" s="4" customFormat="1" ht="11.25">
      <c r="A33" s="94" t="s">
        <v>125</v>
      </c>
      <c r="B33" s="65" t="s">
        <v>126</v>
      </c>
      <c r="C33" s="55" t="s">
        <v>127</v>
      </c>
      <c r="D33" s="55" t="s">
        <v>128</v>
      </c>
      <c r="E33" s="55" t="s">
        <v>38</v>
      </c>
      <c r="F33" s="55" t="s">
        <v>39</v>
      </c>
      <c r="G33" s="20">
        <v>25</v>
      </c>
      <c r="H33" s="71">
        <v>4375</v>
      </c>
      <c r="I33" s="27">
        <v>4375</v>
      </c>
      <c r="J33" s="56"/>
    </row>
    <row r="34" spans="1:9" s="4" customFormat="1" ht="11.25">
      <c r="A34" s="22"/>
      <c r="B34" s="19"/>
      <c r="C34" s="22"/>
      <c r="D34" s="22"/>
      <c r="E34" s="22"/>
      <c r="F34" s="22"/>
      <c r="G34" s="19"/>
      <c r="H34" s="69"/>
      <c r="I34" s="27"/>
    </row>
    <row r="35" spans="1:9" s="4" customFormat="1" ht="11.25">
      <c r="A35" s="52" t="s">
        <v>86</v>
      </c>
      <c r="B35" s="52" t="s">
        <v>87</v>
      </c>
      <c r="C35" s="57" t="s">
        <v>89</v>
      </c>
      <c r="D35" s="57" t="s">
        <v>90</v>
      </c>
      <c r="E35" s="57" t="s">
        <v>41</v>
      </c>
      <c r="F35" s="57" t="s">
        <v>28</v>
      </c>
      <c r="G35" s="18">
        <v>100</v>
      </c>
      <c r="H35" s="70">
        <v>25000</v>
      </c>
      <c r="I35" s="25">
        <v>25000</v>
      </c>
    </row>
    <row r="36" spans="1:9" s="4" customFormat="1" ht="11.25">
      <c r="A36" s="20"/>
      <c r="B36" s="65" t="s">
        <v>88</v>
      </c>
      <c r="C36" s="24"/>
      <c r="D36" s="55"/>
      <c r="E36" s="24"/>
      <c r="F36" s="24"/>
      <c r="G36" s="20"/>
      <c r="H36" s="71"/>
      <c r="I36" s="27"/>
    </row>
    <row r="37" spans="1:9" s="4" customFormat="1" ht="11.25">
      <c r="A37" s="19"/>
      <c r="B37" s="19"/>
      <c r="C37" s="22"/>
      <c r="D37" s="22"/>
      <c r="E37" s="22"/>
      <c r="F37" s="22"/>
      <c r="G37" s="19"/>
      <c r="H37" s="69"/>
      <c r="I37" s="27"/>
    </row>
    <row r="38" spans="1:11" s="4" customFormat="1" ht="11.25">
      <c r="A38" s="54" t="s">
        <v>91</v>
      </c>
      <c r="B38" s="55" t="s">
        <v>92</v>
      </c>
      <c r="C38" s="56" t="s">
        <v>93</v>
      </c>
      <c r="D38" s="55" t="s">
        <v>95</v>
      </c>
      <c r="E38" s="55" t="s">
        <v>41</v>
      </c>
      <c r="F38" s="55" t="s">
        <v>28</v>
      </c>
      <c r="G38" s="20">
        <v>40</v>
      </c>
      <c r="H38" s="71">
        <v>10000</v>
      </c>
      <c r="I38" s="25">
        <v>10000</v>
      </c>
      <c r="K38" s="2"/>
    </row>
    <row r="39" spans="1:9" s="4" customFormat="1" ht="11.25">
      <c r="A39" s="50"/>
      <c r="B39" s="55" t="s">
        <v>42</v>
      </c>
      <c r="C39" s="55" t="s">
        <v>94</v>
      </c>
      <c r="D39" s="24"/>
      <c r="E39" s="24"/>
      <c r="F39" s="24"/>
      <c r="G39" s="20"/>
      <c r="H39" s="71"/>
      <c r="I39" s="27"/>
    </row>
    <row r="40" spans="1:9" s="4" customFormat="1" ht="11.25">
      <c r="A40" s="17"/>
      <c r="B40" s="22"/>
      <c r="C40" s="22"/>
      <c r="D40" s="22"/>
      <c r="E40" s="22"/>
      <c r="F40" s="22"/>
      <c r="G40" s="19"/>
      <c r="H40" s="69"/>
      <c r="I40" s="27"/>
    </row>
    <row r="41" spans="1:9" s="4" customFormat="1" ht="11.25">
      <c r="A41" s="53" t="s">
        <v>96</v>
      </c>
      <c r="B41" s="57" t="s">
        <v>97</v>
      </c>
      <c r="C41" s="57" t="s">
        <v>98</v>
      </c>
      <c r="D41" s="57" t="s">
        <v>99</v>
      </c>
      <c r="E41" s="57" t="s">
        <v>41</v>
      </c>
      <c r="F41" s="57" t="s">
        <v>39</v>
      </c>
      <c r="G41" s="18">
        <v>50</v>
      </c>
      <c r="H41" s="70">
        <v>8750</v>
      </c>
      <c r="I41" s="25">
        <v>8750</v>
      </c>
    </row>
    <row r="42" spans="1:9" s="4" customFormat="1" ht="11.25">
      <c r="A42" s="17"/>
      <c r="B42" s="22"/>
      <c r="C42" s="22"/>
      <c r="D42" s="22"/>
      <c r="E42" s="22"/>
      <c r="F42" s="22"/>
      <c r="G42" s="19"/>
      <c r="H42" s="69"/>
      <c r="I42" s="27"/>
    </row>
    <row r="43" spans="1:11" s="4" customFormat="1" ht="11.25">
      <c r="A43" s="73">
        <v>42601</v>
      </c>
      <c r="B43" s="52" t="s">
        <v>100</v>
      </c>
      <c r="C43" s="57" t="s">
        <v>101</v>
      </c>
      <c r="D43" s="57" t="s">
        <v>102</v>
      </c>
      <c r="E43" s="57" t="s">
        <v>43</v>
      </c>
      <c r="F43" s="57" t="s">
        <v>39</v>
      </c>
      <c r="G43" s="18">
        <v>250</v>
      </c>
      <c r="H43" s="70">
        <v>38500</v>
      </c>
      <c r="I43" s="25">
        <v>38500</v>
      </c>
      <c r="J43" s="56"/>
      <c r="K43" s="2"/>
    </row>
    <row r="44" spans="1:11" s="4" customFormat="1" ht="11.25">
      <c r="A44" s="94"/>
      <c r="B44" s="65"/>
      <c r="C44" s="55"/>
      <c r="D44" s="55"/>
      <c r="E44" s="55"/>
      <c r="F44" s="55"/>
      <c r="G44" s="20"/>
      <c r="H44" s="71"/>
      <c r="I44" s="27"/>
      <c r="J44" s="56"/>
      <c r="K44" s="2"/>
    </row>
    <row r="45" spans="1:11" s="4" customFormat="1" ht="11.25">
      <c r="A45" s="101"/>
      <c r="B45" s="110"/>
      <c r="C45" s="103"/>
      <c r="D45" s="103"/>
      <c r="E45" s="103"/>
      <c r="F45" s="103"/>
      <c r="G45" s="106"/>
      <c r="H45" s="107"/>
      <c r="I45" s="107"/>
      <c r="J45" s="56"/>
      <c r="K45" s="2"/>
    </row>
    <row r="46" spans="1:9" s="4" customFormat="1" ht="11.25">
      <c r="A46" s="74"/>
      <c r="B46" s="75"/>
      <c r="C46" s="75"/>
      <c r="D46" s="75"/>
      <c r="E46" s="75"/>
      <c r="F46" s="75" t="s">
        <v>6</v>
      </c>
      <c r="G46" s="74" t="s">
        <v>4</v>
      </c>
      <c r="H46" s="82" t="s">
        <v>18</v>
      </c>
      <c r="I46" s="76" t="s">
        <v>1</v>
      </c>
    </row>
    <row r="47" spans="1:9" s="4" customFormat="1" ht="11.25">
      <c r="A47" s="95" t="s">
        <v>3</v>
      </c>
      <c r="B47" s="96" t="s">
        <v>8</v>
      </c>
      <c r="C47" s="97" t="s">
        <v>9</v>
      </c>
      <c r="D47" s="98" t="s">
        <v>0</v>
      </c>
      <c r="E47" s="98" t="s">
        <v>7</v>
      </c>
      <c r="F47" s="98" t="s">
        <v>5</v>
      </c>
      <c r="G47" s="98" t="s">
        <v>10</v>
      </c>
      <c r="H47" s="99" t="s">
        <v>2</v>
      </c>
      <c r="I47" s="100" t="s">
        <v>2</v>
      </c>
    </row>
    <row r="48" spans="1:9" s="4" customFormat="1" ht="11.25">
      <c r="A48" s="73" t="s">
        <v>103</v>
      </c>
      <c r="B48" s="102" t="s">
        <v>44</v>
      </c>
      <c r="C48" s="57" t="s">
        <v>104</v>
      </c>
      <c r="D48" s="57" t="s">
        <v>105</v>
      </c>
      <c r="E48" s="57" t="s">
        <v>43</v>
      </c>
      <c r="F48" s="105" t="s">
        <v>28</v>
      </c>
      <c r="G48" s="18">
        <v>300</v>
      </c>
      <c r="H48" s="107">
        <v>50000</v>
      </c>
      <c r="I48" s="25">
        <v>50000</v>
      </c>
    </row>
    <row r="49" spans="1:9" s="4" customFormat="1" ht="11.25">
      <c r="A49" s="93"/>
      <c r="B49" s="104"/>
      <c r="C49" s="67"/>
      <c r="D49" s="67"/>
      <c r="E49" s="67"/>
      <c r="F49" s="108"/>
      <c r="G49" s="19"/>
      <c r="H49" s="109"/>
      <c r="I49" s="26"/>
    </row>
    <row r="50" spans="1:11" s="4" customFormat="1" ht="11.25">
      <c r="A50" s="52" t="s">
        <v>106</v>
      </c>
      <c r="B50" s="52" t="s">
        <v>107</v>
      </c>
      <c r="C50" s="56" t="s">
        <v>108</v>
      </c>
      <c r="D50" s="57" t="s">
        <v>110</v>
      </c>
      <c r="E50" s="57" t="s">
        <v>43</v>
      </c>
      <c r="F50" s="57" t="s">
        <v>28</v>
      </c>
      <c r="G50" s="18">
        <v>40</v>
      </c>
      <c r="H50" s="70">
        <v>10000</v>
      </c>
      <c r="I50" s="25">
        <f>SUM(G50*250)</f>
        <v>10000</v>
      </c>
      <c r="K50" s="2"/>
    </row>
    <row r="51" spans="1:9" s="4" customFormat="1" ht="11.25">
      <c r="A51" s="20"/>
      <c r="B51" s="65" t="s">
        <v>45</v>
      </c>
      <c r="C51" s="55" t="s">
        <v>109</v>
      </c>
      <c r="D51" s="24"/>
      <c r="E51" s="24"/>
      <c r="F51" s="24"/>
      <c r="G51" s="20"/>
      <c r="H51" s="71"/>
      <c r="I51" s="27"/>
    </row>
    <row r="52" spans="1:9" s="4" customFormat="1" ht="11.25">
      <c r="A52" s="19"/>
      <c r="B52" s="19"/>
      <c r="C52" s="22"/>
      <c r="D52" s="22"/>
      <c r="E52" s="22"/>
      <c r="F52" s="22"/>
      <c r="G52" s="19"/>
      <c r="H52" s="69"/>
      <c r="I52" s="27"/>
    </row>
    <row r="53" spans="1:9" ht="11.25">
      <c r="A53" s="54" t="s">
        <v>111</v>
      </c>
      <c r="B53" s="55" t="s">
        <v>112</v>
      </c>
      <c r="C53" s="56" t="s">
        <v>113</v>
      </c>
      <c r="D53" s="55" t="s">
        <v>114</v>
      </c>
      <c r="E53" s="55" t="s">
        <v>46</v>
      </c>
      <c r="F53" s="55" t="s">
        <v>39</v>
      </c>
      <c r="G53" s="20">
        <v>60</v>
      </c>
      <c r="H53" s="71">
        <v>10000</v>
      </c>
      <c r="I53" s="25">
        <v>10000</v>
      </c>
    </row>
    <row r="54" spans="1:11" ht="11.25">
      <c r="A54" s="17"/>
      <c r="B54" s="22"/>
      <c r="C54" s="22"/>
      <c r="D54" s="22"/>
      <c r="E54" s="22"/>
      <c r="F54" s="22"/>
      <c r="G54" s="19"/>
      <c r="H54" s="69"/>
      <c r="I54" s="27"/>
      <c r="K54" s="3"/>
    </row>
    <row r="55" spans="1:9" ht="11.25">
      <c r="A55" s="53" t="s">
        <v>115</v>
      </c>
      <c r="B55" s="57" t="s">
        <v>116</v>
      </c>
      <c r="C55" s="56" t="s">
        <v>117</v>
      </c>
      <c r="D55" s="57" t="s">
        <v>119</v>
      </c>
      <c r="E55" s="57" t="s">
        <v>43</v>
      </c>
      <c r="F55" s="57" t="s">
        <v>39</v>
      </c>
      <c r="G55" s="18">
        <v>80</v>
      </c>
      <c r="H55" s="70">
        <v>14000</v>
      </c>
      <c r="I55" s="25">
        <v>14000</v>
      </c>
    </row>
    <row r="56" spans="1:9" ht="11.25">
      <c r="A56" s="17"/>
      <c r="B56" s="22"/>
      <c r="C56" s="67" t="s">
        <v>118</v>
      </c>
      <c r="D56" s="22"/>
      <c r="E56" s="22"/>
      <c r="F56" s="22"/>
      <c r="G56" s="19"/>
      <c r="H56" s="69"/>
      <c r="I56" s="27"/>
    </row>
    <row r="57" spans="1:9" ht="11.25">
      <c r="A57" s="65" t="s">
        <v>120</v>
      </c>
      <c r="B57" s="65" t="s">
        <v>121</v>
      </c>
      <c r="C57" s="56" t="s">
        <v>123</v>
      </c>
      <c r="D57" s="57" t="s">
        <v>122</v>
      </c>
      <c r="E57" s="55" t="s">
        <v>47</v>
      </c>
      <c r="F57" s="55" t="s">
        <v>29</v>
      </c>
      <c r="G57" s="20">
        <v>150</v>
      </c>
      <c r="H57" s="71">
        <v>30000</v>
      </c>
      <c r="I57" s="25">
        <v>30000</v>
      </c>
    </row>
    <row r="58" spans="1:9" ht="11.25">
      <c r="A58" s="17"/>
      <c r="B58" s="22"/>
      <c r="C58" s="22"/>
      <c r="D58" s="22"/>
      <c r="E58" s="22"/>
      <c r="F58" s="22"/>
      <c r="G58" s="19"/>
      <c r="H58" s="69"/>
      <c r="I58" s="26"/>
    </row>
    <row r="60" spans="8:9" ht="11.25">
      <c r="H60" s="1"/>
      <c r="I6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7.00390625" style="0" bestFit="1" customWidth="1"/>
    <col min="2" max="2" width="15.8515625" style="0" bestFit="1" customWidth="1"/>
    <col min="3" max="3" width="14.8515625" style="0" bestFit="1" customWidth="1"/>
    <col min="4" max="4" width="15.140625" style="0" bestFit="1" customWidth="1"/>
    <col min="5" max="5" width="17.7109375" style="0" bestFit="1" customWidth="1"/>
    <col min="6" max="6" width="14.8515625" style="0" bestFit="1" customWidth="1"/>
    <col min="7" max="7" width="18.7109375" style="0" bestFit="1" customWidth="1"/>
  </cols>
  <sheetData>
    <row r="1" spans="1:7" s="14" customFormat="1" ht="15.75">
      <c r="A1" s="14" t="s">
        <v>11</v>
      </c>
      <c r="G1" s="64" t="s">
        <v>49</v>
      </c>
    </row>
    <row r="2" s="14" customFormat="1" ht="15.75"/>
    <row r="3" s="14" customFormat="1" ht="15.75"/>
    <row r="4" spans="1:7" s="5" customFormat="1" ht="12.75">
      <c r="A4" s="85" t="s">
        <v>7</v>
      </c>
      <c r="B4" s="86" t="s">
        <v>21</v>
      </c>
      <c r="C4" s="85" t="s">
        <v>22</v>
      </c>
      <c r="D4" s="87" t="s">
        <v>19</v>
      </c>
      <c r="E4" s="85" t="s">
        <v>20</v>
      </c>
      <c r="F4" s="85" t="s">
        <v>23</v>
      </c>
      <c r="G4" s="85" t="s">
        <v>24</v>
      </c>
    </row>
    <row r="5" spans="1:7" s="5" customFormat="1" ht="12.75">
      <c r="A5" s="88"/>
      <c r="B5" s="89"/>
      <c r="C5" s="88"/>
      <c r="D5" s="90"/>
      <c r="E5" s="88"/>
      <c r="F5" s="88"/>
      <c r="G5" s="88" t="s">
        <v>25</v>
      </c>
    </row>
    <row r="6" spans="1:7" ht="12.75">
      <c r="A6" s="31" t="s">
        <v>13</v>
      </c>
      <c r="B6" s="15">
        <f>SUM('Förslag till beslut'!H5:H23)</f>
        <v>76150</v>
      </c>
      <c r="C6" s="28">
        <f>SUM('Förslag till beslut'!I5:I23)</f>
        <v>62800</v>
      </c>
      <c r="D6" s="16">
        <f>SUM('Förslag till beslut'!G5:G23)</f>
        <v>277</v>
      </c>
      <c r="E6" s="29">
        <v>8</v>
      </c>
      <c r="F6" s="29">
        <v>8</v>
      </c>
      <c r="G6" s="58">
        <f aca="true" t="shared" si="0" ref="G6:G11">SUM(C6/B6)</f>
        <v>0.824688115561392</v>
      </c>
    </row>
    <row r="7" spans="1:7" ht="12.75">
      <c r="A7" s="31" t="s">
        <v>14</v>
      </c>
      <c r="B7" s="15">
        <f>SUM('Förslag till beslut'!H25:H33)</f>
        <v>25125</v>
      </c>
      <c r="C7" s="28">
        <f>SUM('Förslag till beslut'!I25:I33)</f>
        <v>25125</v>
      </c>
      <c r="D7">
        <f>SUM('Förslag till beslut'!G25:G33)</f>
        <v>184</v>
      </c>
      <c r="E7" s="29">
        <v>4</v>
      </c>
      <c r="F7" s="29">
        <v>4</v>
      </c>
      <c r="G7" s="58">
        <f t="shared" si="0"/>
        <v>1</v>
      </c>
    </row>
    <row r="8" spans="1:7" ht="12.75">
      <c r="A8" s="31" t="s">
        <v>15</v>
      </c>
      <c r="B8" s="15">
        <f>SUM('Förslag till beslut'!H35:H41)</f>
        <v>43750</v>
      </c>
      <c r="C8" s="28">
        <f>SUM('Förslag till beslut'!I35:I41)</f>
        <v>43750</v>
      </c>
      <c r="D8" s="16">
        <f>SUM('Förslag till beslut'!G35:G41)</f>
        <v>190</v>
      </c>
      <c r="E8" s="29">
        <v>3</v>
      </c>
      <c r="F8" s="29">
        <v>3</v>
      </c>
      <c r="G8" s="58">
        <f t="shared" si="0"/>
        <v>1</v>
      </c>
    </row>
    <row r="9" spans="1:7" ht="12.75">
      <c r="A9" s="31" t="s">
        <v>16</v>
      </c>
      <c r="B9" s="15">
        <f>SUM('Förslag till beslut'!H43:H55)</f>
        <v>122500</v>
      </c>
      <c r="C9" s="28">
        <f>SUM('Förslag till beslut'!I43:I55)</f>
        <v>122500</v>
      </c>
      <c r="D9" s="16">
        <f>SUM('Förslag till beslut'!G43:G55)</f>
        <v>730</v>
      </c>
      <c r="E9" s="29">
        <v>5</v>
      </c>
      <c r="F9" s="29">
        <v>5</v>
      </c>
      <c r="G9" s="58">
        <f t="shared" si="0"/>
        <v>1</v>
      </c>
    </row>
    <row r="10" spans="1:7" ht="12.75">
      <c r="A10" s="31" t="s">
        <v>17</v>
      </c>
      <c r="B10" s="15">
        <f>SUM('Förslag till beslut'!H57)</f>
        <v>30000</v>
      </c>
      <c r="C10" s="28">
        <f>SUM('Förslag till beslut'!I57)</f>
        <v>30000</v>
      </c>
      <c r="D10" s="16">
        <f>SUM('Förslag till beslut'!G57)</f>
        <v>150</v>
      </c>
      <c r="E10" s="29">
        <v>1</v>
      </c>
      <c r="F10" s="29">
        <v>1</v>
      </c>
      <c r="G10" s="58">
        <f t="shared" si="0"/>
        <v>1</v>
      </c>
    </row>
    <row r="11" spans="1:7" s="5" customFormat="1" ht="12.75">
      <c r="A11" s="35" t="s">
        <v>12</v>
      </c>
      <c r="B11" s="36">
        <f>SUM(B6:B10)</f>
        <v>297525</v>
      </c>
      <c r="C11" s="37">
        <f>SUM(C6:C10)</f>
        <v>284175</v>
      </c>
      <c r="D11" s="38">
        <f>SUM(D6:D10)</f>
        <v>1531</v>
      </c>
      <c r="E11" s="39">
        <f>SUM(E6:E10)</f>
        <v>21</v>
      </c>
      <c r="F11" s="39">
        <f>SUM(F6:F10)</f>
        <v>21</v>
      </c>
      <c r="G11" s="58">
        <f t="shared" si="0"/>
        <v>0.9551298210234435</v>
      </c>
    </row>
    <row r="12" spans="2:6" ht="12.75">
      <c r="B12" s="6"/>
      <c r="C12" s="6"/>
      <c r="D12" s="6"/>
      <c r="E12" s="6"/>
      <c r="F12" s="6"/>
    </row>
    <row r="13" spans="1:6" s="5" customFormat="1" ht="12.75">
      <c r="A13" s="30"/>
      <c r="B13" s="32"/>
      <c r="C13" s="32"/>
      <c r="D13" s="32"/>
      <c r="E13" s="7"/>
      <c r="F13" s="7"/>
    </row>
    <row r="14" spans="1:6" s="5" customFormat="1" ht="12.75">
      <c r="A14" s="30"/>
      <c r="B14" s="32"/>
      <c r="C14" s="32"/>
      <c r="D14" s="32"/>
      <c r="E14" s="7"/>
      <c r="F14" s="7"/>
    </row>
    <row r="15" spans="1:6" ht="12.75">
      <c r="A15" s="33"/>
      <c r="B15" s="34"/>
      <c r="C15" s="15"/>
      <c r="D15" s="15"/>
      <c r="E15" s="6"/>
      <c r="F15" s="6"/>
    </row>
    <row r="16" spans="1:6" ht="12.75">
      <c r="A16" s="33"/>
      <c r="B16" s="34"/>
      <c r="C16" s="15"/>
      <c r="D16" s="15"/>
      <c r="E16" s="6"/>
      <c r="F16" s="6"/>
    </row>
    <row r="17" spans="1:7" ht="12.75">
      <c r="A17" s="40"/>
      <c r="B17" s="41"/>
      <c r="C17" s="41"/>
      <c r="D17" s="41"/>
      <c r="E17" s="41"/>
      <c r="F17" s="41"/>
      <c r="G17" s="42"/>
    </row>
    <row r="18" spans="1:7" ht="12.75">
      <c r="A18" s="43" t="s">
        <v>27</v>
      </c>
      <c r="B18" s="13"/>
      <c r="C18" s="13"/>
      <c r="D18" s="13"/>
      <c r="E18" s="13"/>
      <c r="F18" s="59">
        <f>SUM(B11)</f>
        <v>297525</v>
      </c>
      <c r="G18" s="44"/>
    </row>
    <row r="19" spans="1:7" ht="12.75">
      <c r="A19" s="43" t="s">
        <v>129</v>
      </c>
      <c r="B19" s="13"/>
      <c r="C19" s="13"/>
      <c r="D19" s="13"/>
      <c r="E19" s="13"/>
      <c r="F19" s="59">
        <f>SUM(C11)</f>
        <v>284175</v>
      </c>
      <c r="G19" s="44"/>
    </row>
    <row r="20" spans="1:7" s="5" customFormat="1" ht="12.75">
      <c r="A20" s="45"/>
      <c r="B20" s="46"/>
      <c r="C20" s="47"/>
      <c r="D20" s="47"/>
      <c r="E20" s="47"/>
      <c r="F20" s="48"/>
      <c r="G20" s="49"/>
    </row>
    <row r="21" spans="1:6" s="5" customFormat="1" ht="12.75">
      <c r="A21" s="30"/>
      <c r="B21" s="34"/>
      <c r="C21" s="32"/>
      <c r="D21" s="32"/>
      <c r="E21" s="7"/>
      <c r="F21" s="7"/>
    </row>
    <row r="22" spans="2:6" ht="12.75">
      <c r="B22" s="6"/>
      <c r="C22" s="6"/>
      <c r="D22" s="6"/>
      <c r="E22" s="6"/>
      <c r="F22" s="6"/>
    </row>
    <row r="28" spans="1:7" ht="12.75">
      <c r="A28" s="60">
        <v>42402</v>
      </c>
      <c r="B28" s="5"/>
      <c r="C28" s="5"/>
      <c r="D28" s="5"/>
      <c r="E28" s="5"/>
      <c r="F28" s="5"/>
      <c r="G28" s="5"/>
    </row>
    <row r="29" spans="1:7" ht="12.75">
      <c r="A29" s="61" t="s">
        <v>3</v>
      </c>
      <c r="B29" s="62" t="s">
        <v>32</v>
      </c>
      <c r="C29" s="62"/>
      <c r="D29" s="62"/>
      <c r="E29" s="62"/>
      <c r="F29" s="62"/>
      <c r="G29" s="6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Umeå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Sandström</dc:creator>
  <cp:keywords/>
  <dc:description/>
  <cp:lastModifiedBy>Magdalena Munther</cp:lastModifiedBy>
  <cp:lastPrinted>2016-01-27T15:00:59Z</cp:lastPrinted>
  <dcterms:created xsi:type="dcterms:W3CDTF">2009-09-25T10:16:41Z</dcterms:created>
  <dcterms:modified xsi:type="dcterms:W3CDTF">2016-02-04T08:56:19Z</dcterms:modified>
  <cp:category/>
  <cp:version/>
  <cp:contentType/>
  <cp:contentStatus/>
</cp:coreProperties>
</file>