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aakia03\Desktop\"/>
    </mc:Choice>
  </mc:AlternateContent>
  <bookViews>
    <workbookView xWindow="-46845" yWindow="-12795" windowWidth="34485" windowHeight="24660"/>
  </bookViews>
  <sheets>
    <sheet name="Campusstud fr Planeringsenheten" sheetId="2" r:id="rId1"/>
    <sheet name="Beräkning kost per instfak" sheetId="3" r:id="rId2"/>
  </sheets>
  <calcPr calcId="162913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3" l="1"/>
  <c r="D4" i="3"/>
  <c r="F52" i="3" l="1"/>
  <c r="D52" i="3"/>
  <c r="F5" i="3" l="1"/>
  <c r="F6" i="3"/>
  <c r="F12" i="3"/>
  <c r="F16" i="3"/>
  <c r="F20" i="3"/>
  <c r="F24" i="3"/>
  <c r="D51" i="3"/>
  <c r="D50" i="3"/>
  <c r="D49" i="3"/>
  <c r="D48" i="3"/>
  <c r="D47" i="3"/>
  <c r="D46" i="3"/>
  <c r="D45" i="3"/>
  <c r="D44" i="3"/>
  <c r="D43" i="3"/>
  <c r="D42" i="3"/>
  <c r="D41" i="3"/>
  <c r="D40" i="3"/>
  <c r="F39" i="3" s="1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F25" i="3" s="1"/>
  <c r="D24" i="3"/>
  <c r="D23" i="3"/>
  <c r="F23" i="3" s="1"/>
  <c r="D22" i="3"/>
  <c r="F22" i="3" s="1"/>
  <c r="D21" i="3"/>
  <c r="F21" i="3" s="1"/>
  <c r="D20" i="3"/>
  <c r="D19" i="3"/>
  <c r="F19" i="3" s="1"/>
  <c r="D18" i="3"/>
  <c r="F18" i="3" s="1"/>
  <c r="D17" i="3"/>
  <c r="F17" i="3" s="1"/>
  <c r="D16" i="3"/>
  <c r="D15" i="3"/>
  <c r="F15" i="3" s="1"/>
  <c r="D14" i="3"/>
  <c r="F14" i="3" s="1"/>
  <c r="D13" i="3"/>
  <c r="F13" i="3" s="1"/>
  <c r="D12" i="3"/>
  <c r="D11" i="3"/>
  <c r="F11" i="3" s="1"/>
  <c r="D5" i="3"/>
  <c r="D6" i="3"/>
  <c r="D7" i="3"/>
  <c r="F7" i="3" s="1"/>
  <c r="D8" i="3"/>
  <c r="F8" i="3" s="1"/>
  <c r="D9" i="3"/>
</calcChain>
</file>

<file path=xl/sharedStrings.xml><?xml version="1.0" encoding="utf-8"?>
<sst xmlns="http://schemas.openxmlformats.org/spreadsheetml/2006/main" count="109" uniqueCount="57">
  <si>
    <t>Enhet/motsvarande</t>
  </si>
  <si>
    <t>Humanistisk fakultet</t>
  </si>
  <si>
    <t>1400 Institutionen Konsthögskolan</t>
  </si>
  <si>
    <t>1620 Institutionen för språkstudier</t>
  </si>
  <si>
    <t>1630 Institutionen för idé- och samhällsstudier</t>
  </si>
  <si>
    <t>1640 Institutionen för kultur- och medievetenskaper</t>
  </si>
  <si>
    <t>1650 Institutionen för estetiska ämnen i lärarutbildningen</t>
  </si>
  <si>
    <t>Medicinsk fakultet</t>
  </si>
  <si>
    <t>310X Institutionen för klinisk vetenskap</t>
  </si>
  <si>
    <t>315X Institutionen för strålningsvetenskaper</t>
  </si>
  <si>
    <t>3220 Institutionen för molekylärbiologi</t>
  </si>
  <si>
    <t>325X Institutionen för kirurgisk och perioperativ vetenskap</t>
  </si>
  <si>
    <t>330X Institutionen för samhällsmedicin och rehabilitering</t>
  </si>
  <si>
    <t>335X Institutionen för farmakologi och klinisk neurovetenskap</t>
  </si>
  <si>
    <t>340X Institutionen för medicinsk biovetenskap</t>
  </si>
  <si>
    <t>345X Institutionen för klinisk mikrobiologi</t>
  </si>
  <si>
    <t>3500 Institutionen för omvårdnad</t>
  </si>
  <si>
    <t>3550 Institutionen för medicinsk kemi och biofysik</t>
  </si>
  <si>
    <t>360X Institutionen för integrativ medicinsk biologi</t>
  </si>
  <si>
    <t>370X Institutionen för folkhälsa och klinisk medicin</t>
  </si>
  <si>
    <t>3910 Umeå centrum för molekylär medicin (UCMM)</t>
  </si>
  <si>
    <t>396X Institutionen för odontologi</t>
  </si>
  <si>
    <t>Samhällsvetenskaplig fakultet</t>
  </si>
  <si>
    <t>218X Pedagogiska institutionen</t>
  </si>
  <si>
    <t>219X Institutionen för tillämpad utbildningsvetenskap</t>
  </si>
  <si>
    <t>2200 Institutionen för psykologi</t>
  </si>
  <si>
    <t>2220 Sociologiska institutionen</t>
  </si>
  <si>
    <t>227X Handelshögskolan vid Umeå universitet</t>
  </si>
  <si>
    <t>2300 Juridiska institutionen</t>
  </si>
  <si>
    <t>234X Statsvetenskapliga institutionen</t>
  </si>
  <si>
    <t>240X Institutionen för socialt arbete</t>
  </si>
  <si>
    <t>250X Institutionen för geografi och ekonomisk historia</t>
  </si>
  <si>
    <t>270X Institutionen för Informatik</t>
  </si>
  <si>
    <t>2750 Institutionen för kostvetenskap</t>
  </si>
  <si>
    <t>2850 Umeå centrum för genusstudier (UCGS)</t>
  </si>
  <si>
    <t>2880 Restauranghögskolan vid Umeå universitet</t>
  </si>
  <si>
    <t>Teknisk-naturvetenskaplig fakultet</t>
  </si>
  <si>
    <t>500X Teknisk-naturvetenskaplig fakultet gemensamt</t>
  </si>
  <si>
    <t>5100 Institutionen för ekologi, miljö och geovetenskap</t>
  </si>
  <si>
    <t>516X Institutionen för fysiologisk botanik</t>
  </si>
  <si>
    <t>5220 Institutionen för molekylärbiologi</t>
  </si>
  <si>
    <t>5310 Institutionen Designhögskolan</t>
  </si>
  <si>
    <t>5400 Institutionen för fysik</t>
  </si>
  <si>
    <t>541X Institutionen för tillämpad fysik och elektronik</t>
  </si>
  <si>
    <t>550X Kemiska institutionen</t>
  </si>
  <si>
    <t>570X Institutionen för datavetenskap</t>
  </si>
  <si>
    <t>5730 Institutionen för matematik och matematisk statistik</t>
  </si>
  <si>
    <t>5740 Institutionen för naturvetenskapernas och matematikens didaktik</t>
  </si>
  <si>
    <t>5900 Arkitekthögskolan vid Umeå universitet</t>
  </si>
  <si>
    <t>Radetiketter</t>
  </si>
  <si>
    <t>Totalsumma</t>
  </si>
  <si>
    <t>Summa av HSTK</t>
  </si>
  <si>
    <t>Andel av HSTK</t>
  </si>
  <si>
    <t>1660 Inst för SV/SO ämnen</t>
  </si>
  <si>
    <t>(Alla)</t>
  </si>
  <si>
    <t>Fördelning årsbelopp, hela kr</t>
  </si>
  <si>
    <t>Fakturering tertialkostnad 2018, avrundat till hela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</si>
</sst>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0" fontId="0" fillId="0" borderId="0" xfId="0" applyNumberFormat="1"/>
    <xf numFmtId="3" fontId="0" fillId="0" borderId="0" xfId="0" applyNumberFormat="1"/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4" fillId="0" borderId="0" xfId="0" applyFont="1" applyFill="1"/>
    <xf numFmtId="3" fontId="1" fillId="0" borderId="2" xfId="0" applyNumberFormat="1" applyFont="1" applyBorder="1" applyAlignment="1">
      <alignment horizontal="center" vertical="center"/>
    </xf>
    <xf numFmtId="0" fontId="0" fillId="0" borderId="1" xfId="0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/>
    <xf numFmtId="0" fontId="4" fillId="0" borderId="1" xfId="0" applyFont="1" applyFill="1" applyBorder="1"/>
    <xf numFmtId="3" fontId="1" fillId="0" borderId="1" xfId="0" applyNumberFormat="1" applyFont="1" applyBorder="1"/>
    <xf numFmtId="0" fontId="1" fillId="2" borderId="1" xfId="0" applyFont="1" applyFill="1" applyBorder="1"/>
    <xf numFmtId="0" fontId="1" fillId="0" borderId="3" xfId="0" applyFont="1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2" borderId="0" xfId="0" applyFill="1"/>
    <xf numFmtId="0" fontId="1" fillId="2" borderId="4" xfId="0" applyFont="1" applyFill="1" applyBorder="1"/>
    <xf numFmtId="3" fontId="0" fillId="2" borderId="4" xfId="0" applyNumberFormat="1" applyFill="1" applyBorder="1"/>
    <xf numFmtId="3" fontId="1" fillId="2" borderId="1" xfId="0" applyNumberFormat="1" applyFont="1" applyFill="1" applyBorder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akia03/OneDrive%20-%20Ume&#229;%20universitet/EKONOMI/FAKTURERING/STUDENTFAKTURERINGAR/2018/2018/F&#246;rdelningsnyckel_campusstudenter_2017%20f&#246;r%20fakturering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Axebro" refreshedDate="43199.653080324075" createdVersion="5" refreshedVersion="4" minRefreshableVersion="3" recordCount="65">
  <cacheSource type="worksheet">
    <worksheetSource ref="A1:B66" sheet="Hjälpblad till fakt fil" r:id="rId2"/>
  </cacheSource>
  <cacheFields count="4">
    <cacheField name="Fakultet/motsvarande" numFmtId="0">
      <sharedItems count="4">
        <s v="Humanistisk fakultet"/>
        <s v="Medicinsk fakultet"/>
        <s v="Samhällsvetenskaplig fakultet"/>
        <s v="Teknisk-naturvetenskaplig fakultet"/>
      </sharedItems>
    </cacheField>
    <cacheField name="Institution/motsvarande" numFmtId="0">
      <sharedItems count="47">
        <s v="1400 Institutionen Konsthögskolan"/>
        <s v="1620 Institutionen för språkstudier"/>
        <s v="1630 Institutionen för idé- och samhällsstudier"/>
        <s v="1640 Institutionen för kultur- och medievetenskaper"/>
        <s v="1650 Institutionen för estetiska ämnen i lärarutbildningen"/>
        <s v="1660 Inst för SV/SO ämnen"/>
        <s v="310X Institutionen för klinisk vetenskap"/>
        <s v="315X Institutionen för strålningsvetenskaper"/>
        <s v="3220 Institutionen för molekylärbiologi"/>
        <s v="325X Institutionen för kirurgisk och perioperativ vetenskap"/>
        <s v="330X Institutionen för samhällsmedicin och rehabilitering"/>
        <s v="335X Institutionen för farmakologi och klinisk neurovetenskap"/>
        <s v="340X Institutionen för medicinsk biovetenskap"/>
        <s v="345X Institutionen för klinisk mikrobiologi"/>
        <s v="3500 Institutionen för omvårdnad"/>
        <s v="3550 Institutionen för medicinsk kemi och biofysik"/>
        <s v="360X Institutionen för integrativ medicinsk biologi"/>
        <s v="370X Institutionen för folkhälsa och klinisk medicin"/>
        <s v="3910 Umeå centrum för molekylär medicin (UCMM)"/>
        <s v="396X Institutionen för odontologi"/>
        <s v="218X Pedagogiska institutionen"/>
        <s v="219X Institutionen för tillämpad utbildningsvetenskap"/>
        <s v="2200 Institutionen för psykologi"/>
        <s v="2220 Sociologiska institutionen"/>
        <s v="227X Handelshögskolan vid Umeå universitet"/>
        <s v="2300 Juridiska institutionen"/>
        <s v="234X Statsvetenskapliga institutionen"/>
        <s v="240X Institutionen för socialt arbete"/>
        <s v="250X Institutionen för geografi och ekonomisk historia"/>
        <s v="270X Institutionen för Informatik"/>
        <s v="2750 Institutionen för kostvetenskap"/>
        <s v="2850 Umeå centrum för genusstudier (UCGS)"/>
        <s v="2880 Restauranghögskolan vid Umeå universitet"/>
        <s v="500X Teknisk-naturvetenskaplig fakultet gemensamt"/>
        <s v="5100 Institutionen för ekologi, miljö och geovetenskap"/>
        <s v="516X Institutionen för fysiologisk botanik"/>
        <s v="5220 Institutionen för molekylärbiologi"/>
        <s v="5310 Institutionen Designhögskolan"/>
        <s v="5400 Institutionen för fysik"/>
        <s v="541X Institutionen för tillämpad fysik och elektronik"/>
        <s v="550X Kemiska institutionen"/>
        <s v="570X Institutionen för datavetenskap"/>
        <s v="5730 Institutionen för matematik och matematisk statistik"/>
        <s v="5740 Institutionen för naturvetenskapernas och matematikens didaktik"/>
        <s v="5900 Arkitekthögskolan vid Umeå universitet"/>
        <s v="3000 Medicinska fakulteten gemensamt" u="1"/>
        <s v="2310 Juridiskt forum" u="1"/>
      </sharedItems>
    </cacheField>
    <cacheField name="Enhet/motsvarande" numFmtId="0">
      <sharedItems count="71">
        <s v="1400 Institutionen Konsthögskolan"/>
        <s v="1620 Institutionen för språkstudier"/>
        <s v="1630 Institutionen för idé- och samhällsstudier"/>
        <s v="1640 Institutionen för kultur- och medievetenskaper"/>
        <s v="1650 Institutionen för estetiska ämnen i lärarutbildningen"/>
        <s v="1660 Inst för SV/SO ämnen"/>
        <s v="3100 Institutionen för klinisk vetenskap"/>
        <s v="3101 Psykiatri"/>
        <s v="3102 Barn- och ungdomspsykiatri"/>
        <s v="3106 Öron- näs- och halssjukdomar"/>
        <s v="3107 Logopedi"/>
        <s v="3108 Pediatrik"/>
        <s v="3152 Onkologi"/>
        <s v="3220 Institutionen för molekylärbiologi"/>
        <s v="3251 Kirurgi"/>
        <s v="3302 Arbetsterapi"/>
        <s v="3303 Sjukgymnastik"/>
        <s v="3305 Rättsmedicin"/>
        <s v="3306 Idrottsmedicin"/>
        <s v="3351 Farmakologi"/>
        <s v="3353 Klinisk neurovetenskap"/>
        <s v="3400 Institutionen för medicinsk biovetenskap"/>
        <s v="3450 Institutionen för klinisk mikrobiologi"/>
        <s v="3453 Virologi"/>
        <s v="3454 Biomedicinsk laboratorievetenskap"/>
        <s v="3456 Immunologi"/>
        <s v="3500 Institutionen för omvårdnad"/>
        <s v="3550 Institutionen för medicinsk kemi och biofysik"/>
        <s v="3600 Institutionen för integrativ medicinsk biologi"/>
        <s v="3700 Institutionen för folkhälsa och klinisk medicin"/>
        <s v="3704 Epidemiologi och global hälsa"/>
        <s v="3709 Yrkesmedicin"/>
        <s v="3910 Umeå centrum för molekylär medicin (UCMM)"/>
        <s v="3960 Institutionen för odontologi"/>
        <s v="3961 Tandläkarutbildning"/>
        <s v="3988 Tandhygienistutbildning"/>
        <s v="3990 Tandteknikerprogrammet"/>
        <s v="2180 Pedagogiska institutionen"/>
        <s v="2193 Institutionen för tillämpad utbildningsvetenskap"/>
        <s v="2200 Institutionen för psykologi"/>
        <s v="2220 Sociologiska institutionen"/>
        <s v="2270 Handelshögskolan vid Umeå universitet"/>
        <s v="2271 Nationalekonomi"/>
        <s v="2272 Statistik"/>
        <s v="2300 Juridiska institutionen"/>
        <s v="2340 Statsvetenskapliga institutionen"/>
        <s v="2400 Institutionen för socialt arbete"/>
        <s v="2360 Ekonomisk historia"/>
        <s v="2500 Kulturgeografi"/>
        <s v="2700 Institutionen för Informatik"/>
        <s v="2750 Institutionen för kostvetenskap"/>
        <s v="2850 Umeå centrum för genusstudier (UCGS)"/>
        <s v="2880 Restauranghögskolan vid Umeå universitet"/>
        <s v="5000 Teknisk-naturvetenskaplig fakultet gemensamt"/>
        <s v="5100 Institutionen för ekologi, miljö och geovetenskap"/>
        <s v="5160 Institutionen för fysiologisk botanik"/>
        <s v="5220 Institutionen för molekylärbiologi"/>
        <s v="5310 Institutionen Designhögskolan"/>
        <s v="5400 Institutionen för fysik"/>
        <s v="5410 Institutionen för tillämpad fysik och elektronik"/>
        <s v="5500 Kemiska institutionen"/>
        <s v="5700 Institutionen för datavetenskap"/>
        <s v="5730 Institutionen för matematik och matematisk statistik"/>
        <s v="5740 Institutionen för naturvetenskapernas och matematikens didaktik"/>
        <s v="5900 Arkitekthögskolan vid Umeå universitet"/>
        <s v="3708 Miljömedicin" u="1"/>
        <s v="3103 Psykoterapi" u="1"/>
        <s v="3000 Medicinska fakulteten gemensamt" u="1"/>
        <s v="3455 Infektionssjukdomar" u="1"/>
        <s v="3252 Anestesiologi och intensivvård" u="1"/>
        <s v="2310 Juridiskt forum" u="1"/>
      </sharedItems>
    </cacheField>
    <cacheField name="HSTK" numFmtId="0">
      <sharedItems containsSemiMixedTypes="0" containsString="0" containsNumber="1" minValue="0" maxValue="774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n v="13.28"/>
  </r>
  <r>
    <x v="0"/>
    <x v="1"/>
    <x v="1"/>
    <n v="520.66"/>
  </r>
  <r>
    <x v="0"/>
    <x v="2"/>
    <x v="2"/>
    <n v="347.43"/>
  </r>
  <r>
    <x v="0"/>
    <x v="3"/>
    <x v="3"/>
    <n v="314.82"/>
  </r>
  <r>
    <x v="0"/>
    <x v="4"/>
    <x v="4"/>
    <n v="144.68"/>
  </r>
  <r>
    <x v="0"/>
    <x v="5"/>
    <x v="5"/>
    <n v="0"/>
  </r>
  <r>
    <x v="1"/>
    <x v="6"/>
    <x v="6"/>
    <n v="0.5"/>
  </r>
  <r>
    <x v="1"/>
    <x v="6"/>
    <x v="7"/>
    <n v="0.85"/>
  </r>
  <r>
    <x v="1"/>
    <x v="6"/>
    <x v="8"/>
    <n v="1.05"/>
  </r>
  <r>
    <x v="1"/>
    <x v="6"/>
    <x v="9"/>
    <n v="1.25"/>
  </r>
  <r>
    <x v="1"/>
    <x v="6"/>
    <x v="10"/>
    <n v="42.95"/>
  </r>
  <r>
    <x v="1"/>
    <x v="6"/>
    <x v="11"/>
    <n v="1.05"/>
  </r>
  <r>
    <x v="1"/>
    <x v="7"/>
    <x v="12"/>
    <n v="0.45"/>
  </r>
  <r>
    <x v="1"/>
    <x v="8"/>
    <x v="13"/>
    <n v="21.38"/>
  </r>
  <r>
    <x v="1"/>
    <x v="9"/>
    <x v="14"/>
    <n v="0.5"/>
  </r>
  <r>
    <x v="1"/>
    <x v="10"/>
    <x v="15"/>
    <n v="138.47"/>
  </r>
  <r>
    <x v="1"/>
    <x v="10"/>
    <x v="16"/>
    <n v="203.92"/>
  </r>
  <r>
    <x v="1"/>
    <x v="10"/>
    <x v="17"/>
    <n v="2.0099999999999998"/>
  </r>
  <r>
    <x v="1"/>
    <x v="10"/>
    <x v="18"/>
    <n v="81.34"/>
  </r>
  <r>
    <x v="1"/>
    <x v="11"/>
    <x v="19"/>
    <n v="0.75"/>
  </r>
  <r>
    <x v="1"/>
    <x v="11"/>
    <x v="20"/>
    <n v="1.2"/>
  </r>
  <r>
    <x v="1"/>
    <x v="12"/>
    <x v="21"/>
    <n v="7.15"/>
  </r>
  <r>
    <x v="1"/>
    <x v="13"/>
    <x v="22"/>
    <n v="0.9"/>
  </r>
  <r>
    <x v="1"/>
    <x v="13"/>
    <x v="23"/>
    <n v="1.73"/>
  </r>
  <r>
    <x v="1"/>
    <x v="13"/>
    <x v="24"/>
    <n v="119.21"/>
  </r>
  <r>
    <x v="1"/>
    <x v="13"/>
    <x v="25"/>
    <n v="1.8"/>
  </r>
  <r>
    <x v="1"/>
    <x v="14"/>
    <x v="26"/>
    <n v="485.58"/>
  </r>
  <r>
    <x v="1"/>
    <x v="15"/>
    <x v="27"/>
    <n v="27.12"/>
  </r>
  <r>
    <x v="1"/>
    <x v="16"/>
    <x v="28"/>
    <n v="29.77"/>
  </r>
  <r>
    <x v="1"/>
    <x v="17"/>
    <x v="29"/>
    <n v="4.58"/>
  </r>
  <r>
    <x v="1"/>
    <x v="17"/>
    <x v="30"/>
    <n v="27.05"/>
  </r>
  <r>
    <x v="1"/>
    <x v="17"/>
    <x v="31"/>
    <n v="6.5"/>
  </r>
  <r>
    <x v="1"/>
    <x v="18"/>
    <x v="32"/>
    <n v="0.61"/>
  </r>
  <r>
    <x v="1"/>
    <x v="19"/>
    <x v="33"/>
    <n v="0.28000000000000003"/>
  </r>
  <r>
    <x v="1"/>
    <x v="19"/>
    <x v="34"/>
    <n v="18.399999999999999"/>
  </r>
  <r>
    <x v="1"/>
    <x v="19"/>
    <x v="35"/>
    <n v="76.59"/>
  </r>
  <r>
    <x v="1"/>
    <x v="19"/>
    <x v="36"/>
    <n v="46.32"/>
  </r>
  <r>
    <x v="2"/>
    <x v="20"/>
    <x v="37"/>
    <n v="440.25"/>
  </r>
  <r>
    <x v="2"/>
    <x v="21"/>
    <x v="38"/>
    <n v="301.17"/>
  </r>
  <r>
    <x v="2"/>
    <x v="22"/>
    <x v="39"/>
    <n v="563.23"/>
  </r>
  <r>
    <x v="2"/>
    <x v="23"/>
    <x v="40"/>
    <n v="264.8"/>
  </r>
  <r>
    <x v="2"/>
    <x v="24"/>
    <x v="41"/>
    <n v="774.7"/>
  </r>
  <r>
    <x v="2"/>
    <x v="24"/>
    <x v="42"/>
    <n v="231.18"/>
  </r>
  <r>
    <x v="2"/>
    <x v="24"/>
    <x v="43"/>
    <n v="140.85"/>
  </r>
  <r>
    <x v="2"/>
    <x v="25"/>
    <x v="44"/>
    <n v="641.17999999999995"/>
  </r>
  <r>
    <x v="2"/>
    <x v="26"/>
    <x v="45"/>
    <n v="244.48"/>
  </r>
  <r>
    <x v="2"/>
    <x v="27"/>
    <x v="46"/>
    <n v="591.69000000000005"/>
  </r>
  <r>
    <x v="2"/>
    <x v="28"/>
    <x v="47"/>
    <n v="62.13"/>
  </r>
  <r>
    <x v="2"/>
    <x v="28"/>
    <x v="48"/>
    <n v="154.6"/>
  </r>
  <r>
    <x v="2"/>
    <x v="29"/>
    <x v="49"/>
    <n v="223.25"/>
  </r>
  <r>
    <x v="2"/>
    <x v="30"/>
    <x v="50"/>
    <n v="121.35"/>
  </r>
  <r>
    <x v="2"/>
    <x v="31"/>
    <x v="51"/>
    <n v="31.65"/>
  </r>
  <r>
    <x v="2"/>
    <x v="32"/>
    <x v="52"/>
    <n v="67.75"/>
  </r>
  <r>
    <x v="3"/>
    <x v="33"/>
    <x v="53"/>
    <n v="145.65"/>
  </r>
  <r>
    <x v="3"/>
    <x v="34"/>
    <x v="54"/>
    <n v="212.24"/>
  </r>
  <r>
    <x v="3"/>
    <x v="35"/>
    <x v="55"/>
    <n v="42.45"/>
  </r>
  <r>
    <x v="3"/>
    <x v="36"/>
    <x v="56"/>
    <n v="117.3"/>
  </r>
  <r>
    <x v="3"/>
    <x v="37"/>
    <x v="57"/>
    <n v="75.59"/>
  </r>
  <r>
    <x v="3"/>
    <x v="38"/>
    <x v="58"/>
    <n v="258.77"/>
  </r>
  <r>
    <x v="3"/>
    <x v="39"/>
    <x v="59"/>
    <n v="504.35"/>
  </r>
  <r>
    <x v="3"/>
    <x v="40"/>
    <x v="60"/>
    <n v="127.67"/>
  </r>
  <r>
    <x v="3"/>
    <x v="41"/>
    <x v="61"/>
    <n v="358.98"/>
  </r>
  <r>
    <x v="3"/>
    <x v="42"/>
    <x v="62"/>
    <n v="438.02"/>
  </r>
  <r>
    <x v="3"/>
    <x v="43"/>
    <x v="63"/>
    <n v="201.64"/>
  </r>
  <r>
    <x v="3"/>
    <x v="44"/>
    <x v="64"/>
    <n v="23.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1" applyNumberFormats="0" applyBorderFormats="0" applyFontFormats="0" applyPatternFormats="0" applyAlignmentFormats="0" applyWidthHeightFormats="1" dataCaption="Värden" updatedVersion="6" minRefreshableVersion="3" useAutoFormatting="1" itemPrintTitles="1" createdVersion="5" indent="0" outline="1" outlineData="1" multipleFieldFilters="0">
  <location ref="A4:C54" firstHeaderRow="0" firstDataRow="1" firstDataCol="1" rowPageCount="1" colPageCount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8">
        <item x="0"/>
        <item x="1"/>
        <item x="2"/>
        <item x="3"/>
        <item x="4"/>
        <item x="20"/>
        <item x="21"/>
        <item x="22"/>
        <item x="23"/>
        <item x="24"/>
        <item x="25"/>
        <item m="1" x="46"/>
        <item x="26"/>
        <item x="27"/>
        <item x="28"/>
        <item x="29"/>
        <item x="30"/>
        <item x="31"/>
        <item x="32"/>
        <item m="1" x="4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5"/>
        <item t="default"/>
      </items>
    </pivotField>
    <pivotField axis="axisPage" showAll="0">
      <items count="72">
        <item x="0"/>
        <item x="1"/>
        <item x="2"/>
        <item x="3"/>
        <item x="4"/>
        <item x="37"/>
        <item x="38"/>
        <item x="39"/>
        <item x="40"/>
        <item x="41"/>
        <item x="42"/>
        <item x="43"/>
        <item x="44"/>
        <item m="1" x="70"/>
        <item x="45"/>
        <item x="47"/>
        <item x="46"/>
        <item x="48"/>
        <item x="49"/>
        <item x="50"/>
        <item x="51"/>
        <item x="52"/>
        <item m="1" x="67"/>
        <item x="6"/>
        <item x="7"/>
        <item x="8"/>
        <item m="1" x="66"/>
        <item x="9"/>
        <item x="10"/>
        <item x="11"/>
        <item x="12"/>
        <item x="13"/>
        <item m="1" x="69"/>
        <item x="15"/>
        <item x="16"/>
        <item x="18"/>
        <item x="19"/>
        <item x="20"/>
        <item x="21"/>
        <item x="23"/>
        <item x="24"/>
        <item m="1" x="68"/>
        <item x="25"/>
        <item x="26"/>
        <item x="27"/>
        <item x="28"/>
        <item x="29"/>
        <item x="30"/>
        <item m="1" x="65"/>
        <item x="32"/>
        <item x="33"/>
        <item x="34"/>
        <item x="35"/>
        <item x="36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5"/>
        <item x="14"/>
        <item x="17"/>
        <item x="22"/>
        <item x="31"/>
        <item t="default"/>
      </items>
    </pivotField>
    <pivotField dataField="1" showAll="0"/>
  </pivotFields>
  <rowFields count="2">
    <field x="0"/>
    <field x="1"/>
  </rowFields>
  <rowItems count="50">
    <i>
      <x/>
    </i>
    <i r="1">
      <x/>
    </i>
    <i r="1">
      <x v="1"/>
    </i>
    <i r="1">
      <x v="2"/>
    </i>
    <i r="1">
      <x v="3"/>
    </i>
    <i r="1">
      <x v="4"/>
    </i>
    <i r="1">
      <x v="46"/>
    </i>
    <i>
      <x v="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umma av HSTK" fld="3" baseField="0" baseItem="0"/>
    <dataField name="Andel av HSTK" fld="3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abSelected="1" workbookViewId="0">
      <selection activeCell="E22" sqref="E22"/>
    </sheetView>
  </sheetViews>
  <sheetFormatPr defaultColWidth="8.85546875" defaultRowHeight="15" x14ac:dyDescent="0.25"/>
  <cols>
    <col min="1" max="1" width="69" customWidth="1"/>
    <col min="2" max="2" width="15" customWidth="1"/>
    <col min="3" max="3" width="13.7109375" customWidth="1"/>
  </cols>
  <sheetData>
    <row r="2" spans="1:3" x14ac:dyDescent="0.25">
      <c r="A2" s="2" t="s">
        <v>0</v>
      </c>
      <c r="B2" t="s">
        <v>54</v>
      </c>
    </row>
    <row r="4" spans="1:3" x14ac:dyDescent="0.25">
      <c r="A4" s="2" t="s">
        <v>49</v>
      </c>
      <c r="B4" t="s">
        <v>51</v>
      </c>
      <c r="C4" t="s">
        <v>52</v>
      </c>
    </row>
    <row r="5" spans="1:3" x14ac:dyDescent="0.25">
      <c r="A5" s="3" t="s">
        <v>1</v>
      </c>
      <c r="B5" s="5">
        <v>1340.87</v>
      </c>
      <c r="C5" s="6">
        <v>0.13338127964937513</v>
      </c>
    </row>
    <row r="6" spans="1:3" x14ac:dyDescent="0.25">
      <c r="A6" s="4" t="s">
        <v>2</v>
      </c>
      <c r="B6" s="5">
        <v>13.28</v>
      </c>
      <c r="C6" s="6">
        <v>9.904017540850343E-3</v>
      </c>
    </row>
    <row r="7" spans="1:3" x14ac:dyDescent="0.25">
      <c r="A7" s="4" t="s">
        <v>3</v>
      </c>
      <c r="B7" s="5">
        <v>520.66</v>
      </c>
      <c r="C7" s="6">
        <v>0.38830013349541714</v>
      </c>
    </row>
    <row r="8" spans="1:3" x14ac:dyDescent="0.25">
      <c r="A8" s="4" t="s">
        <v>4</v>
      </c>
      <c r="B8" s="5">
        <v>347.43</v>
      </c>
      <c r="C8" s="6">
        <v>0.25910789263687012</v>
      </c>
    </row>
    <row r="9" spans="1:3" x14ac:dyDescent="0.25">
      <c r="A9" s="4" t="s">
        <v>5</v>
      </c>
      <c r="B9" s="5">
        <v>314.82</v>
      </c>
      <c r="C9" s="6">
        <v>0.23478786161223686</v>
      </c>
    </row>
    <row r="10" spans="1:3" x14ac:dyDescent="0.25">
      <c r="A10" s="4" t="s">
        <v>6</v>
      </c>
      <c r="B10" s="5">
        <v>144.68</v>
      </c>
      <c r="C10" s="6">
        <v>0.1079000947146256</v>
      </c>
    </row>
    <row r="11" spans="1:3" x14ac:dyDescent="0.25">
      <c r="A11" s="4" t="s">
        <v>53</v>
      </c>
      <c r="B11" s="5">
        <v>0</v>
      </c>
      <c r="C11" s="6">
        <v>0</v>
      </c>
    </row>
    <row r="12" spans="1:3" x14ac:dyDescent="0.25">
      <c r="A12" s="3" t="s">
        <v>7</v>
      </c>
      <c r="B12" s="5">
        <v>1351.2599999999998</v>
      </c>
      <c r="C12" s="6">
        <v>0.13441481123376212</v>
      </c>
    </row>
    <row r="13" spans="1:3" x14ac:dyDescent="0.25">
      <c r="A13" s="4" t="s">
        <v>8</v>
      </c>
      <c r="B13" s="5">
        <v>47.65</v>
      </c>
      <c r="C13" s="6">
        <v>3.5263383804745203E-2</v>
      </c>
    </row>
    <row r="14" spans="1:3" x14ac:dyDescent="0.25">
      <c r="A14" s="4" t="s">
        <v>9</v>
      </c>
      <c r="B14" s="5">
        <v>0.45</v>
      </c>
      <c r="C14" s="6">
        <v>3.33022512321833E-4</v>
      </c>
    </row>
    <row r="15" spans="1:3" x14ac:dyDescent="0.25">
      <c r="A15" s="4" t="s">
        <v>10</v>
      </c>
      <c r="B15" s="5">
        <v>21.38</v>
      </c>
      <c r="C15" s="6">
        <v>1.5822269585423977E-2</v>
      </c>
    </row>
    <row r="16" spans="1:3" x14ac:dyDescent="0.25">
      <c r="A16" s="4" t="s">
        <v>11</v>
      </c>
      <c r="B16" s="5">
        <v>0.5</v>
      </c>
      <c r="C16" s="6">
        <v>3.7002501369092557E-4</v>
      </c>
    </row>
    <row r="17" spans="1:3" x14ac:dyDescent="0.25">
      <c r="A17" s="4" t="s">
        <v>12</v>
      </c>
      <c r="B17" s="5">
        <v>425.74</v>
      </c>
      <c r="C17" s="6">
        <v>0.31506889865754933</v>
      </c>
    </row>
    <row r="18" spans="1:3" x14ac:dyDescent="0.25">
      <c r="A18" s="4" t="s">
        <v>13</v>
      </c>
      <c r="B18" s="5">
        <v>1.95</v>
      </c>
      <c r="C18" s="6">
        <v>1.4430975533946096E-3</v>
      </c>
    </row>
    <row r="19" spans="1:3" x14ac:dyDescent="0.25">
      <c r="A19" s="4" t="s">
        <v>14</v>
      </c>
      <c r="B19" s="5">
        <v>7.15</v>
      </c>
      <c r="C19" s="6">
        <v>5.2913576957802355E-3</v>
      </c>
    </row>
    <row r="20" spans="1:3" x14ac:dyDescent="0.25">
      <c r="A20" s="4" t="s">
        <v>15</v>
      </c>
      <c r="B20" s="5">
        <v>123.63999999999999</v>
      </c>
      <c r="C20" s="6">
        <v>9.1499785385492069E-2</v>
      </c>
    </row>
    <row r="21" spans="1:3" x14ac:dyDescent="0.25">
      <c r="A21" s="4" t="s">
        <v>16</v>
      </c>
      <c r="B21" s="5">
        <v>485.58</v>
      </c>
      <c r="C21" s="6">
        <v>0.35935349229607927</v>
      </c>
    </row>
    <row r="22" spans="1:3" x14ac:dyDescent="0.25">
      <c r="A22" s="4" t="s">
        <v>17</v>
      </c>
      <c r="B22" s="5">
        <v>27.12</v>
      </c>
      <c r="C22" s="6">
        <v>2.0070156742595803E-2</v>
      </c>
    </row>
    <row r="23" spans="1:3" x14ac:dyDescent="0.25">
      <c r="A23" s="4" t="s">
        <v>18</v>
      </c>
      <c r="B23" s="5">
        <v>29.77</v>
      </c>
      <c r="C23" s="6">
        <v>2.2031289315157708E-2</v>
      </c>
    </row>
    <row r="24" spans="1:3" x14ac:dyDescent="0.25">
      <c r="A24" s="4" t="s">
        <v>19</v>
      </c>
      <c r="B24" s="5">
        <v>38.130000000000003</v>
      </c>
      <c r="C24" s="6">
        <v>2.8218107544069986E-2</v>
      </c>
    </row>
    <row r="25" spans="1:3" x14ac:dyDescent="0.25">
      <c r="A25" s="4" t="s">
        <v>20</v>
      </c>
      <c r="B25" s="5">
        <v>0.61</v>
      </c>
      <c r="C25" s="6">
        <v>4.514305167029292E-4</v>
      </c>
    </row>
    <row r="26" spans="1:3" x14ac:dyDescent="0.25">
      <c r="A26" s="4" t="s">
        <v>21</v>
      </c>
      <c r="B26" s="5">
        <v>141.59</v>
      </c>
      <c r="C26" s="6">
        <v>0.10478368337699631</v>
      </c>
    </row>
    <row r="27" spans="1:3" x14ac:dyDescent="0.25">
      <c r="A27" s="3" t="s">
        <v>22</v>
      </c>
      <c r="B27" s="5">
        <v>4854.26</v>
      </c>
      <c r="C27" s="6">
        <v>0.48287112885721639</v>
      </c>
    </row>
    <row r="28" spans="1:3" x14ac:dyDescent="0.25">
      <c r="A28" s="4" t="s">
        <v>23</v>
      </c>
      <c r="B28" s="5">
        <v>440.25</v>
      </c>
      <c r="C28" s="6">
        <v>9.0693535162929051E-2</v>
      </c>
    </row>
    <row r="29" spans="1:3" x14ac:dyDescent="0.25">
      <c r="A29" s="4" t="s">
        <v>24</v>
      </c>
      <c r="B29" s="5">
        <v>301.17</v>
      </c>
      <c r="C29" s="6">
        <v>6.204241223173048E-2</v>
      </c>
    </row>
    <row r="30" spans="1:3" x14ac:dyDescent="0.25">
      <c r="A30" s="4" t="s">
        <v>25</v>
      </c>
      <c r="B30" s="5">
        <v>563.23</v>
      </c>
      <c r="C30" s="6">
        <v>0.11602798366795351</v>
      </c>
    </row>
    <row r="31" spans="1:3" x14ac:dyDescent="0.25">
      <c r="A31" s="4" t="s">
        <v>26</v>
      </c>
      <c r="B31" s="5">
        <v>264.8</v>
      </c>
      <c r="C31" s="6">
        <v>5.455002410254086E-2</v>
      </c>
    </row>
    <row r="32" spans="1:3" x14ac:dyDescent="0.25">
      <c r="A32" s="4" t="s">
        <v>27</v>
      </c>
      <c r="B32" s="5">
        <v>1146.73</v>
      </c>
      <c r="C32" s="6">
        <v>0.2362316810389225</v>
      </c>
    </row>
    <row r="33" spans="1:3" x14ac:dyDescent="0.25">
      <c r="A33" s="4" t="s">
        <v>28</v>
      </c>
      <c r="B33" s="5">
        <v>641.17999999999995</v>
      </c>
      <c r="C33" s="6">
        <v>0.13208604401082757</v>
      </c>
    </row>
    <row r="34" spans="1:3" x14ac:dyDescent="0.25">
      <c r="A34" s="4" t="s">
        <v>29</v>
      </c>
      <c r="B34" s="5">
        <v>244.48</v>
      </c>
      <c r="C34" s="6">
        <v>5.0364010168388172E-2</v>
      </c>
    </row>
    <row r="35" spans="1:3" x14ac:dyDescent="0.25">
      <c r="A35" s="4" t="s">
        <v>30</v>
      </c>
      <c r="B35" s="5">
        <v>591.69000000000005</v>
      </c>
      <c r="C35" s="6">
        <v>0.12189087523124019</v>
      </c>
    </row>
    <row r="36" spans="1:3" x14ac:dyDescent="0.25">
      <c r="A36" s="4" t="s">
        <v>31</v>
      </c>
      <c r="B36" s="5">
        <v>216.73</v>
      </c>
      <c r="C36" s="6">
        <v>4.4647381887249545E-2</v>
      </c>
    </row>
    <row r="37" spans="1:3" x14ac:dyDescent="0.25">
      <c r="A37" s="4" t="s">
        <v>32</v>
      </c>
      <c r="B37" s="5">
        <v>223.25</v>
      </c>
      <c r="C37" s="6">
        <v>4.5990532027538694E-2</v>
      </c>
    </row>
    <row r="38" spans="1:3" x14ac:dyDescent="0.25">
      <c r="A38" s="4" t="s">
        <v>33</v>
      </c>
      <c r="B38" s="5">
        <v>121.35</v>
      </c>
      <c r="C38" s="6">
        <v>2.4998660969952163E-2</v>
      </c>
    </row>
    <row r="39" spans="1:3" x14ac:dyDescent="0.25">
      <c r="A39" s="4" t="s">
        <v>34</v>
      </c>
      <c r="B39" s="5">
        <v>31.65</v>
      </c>
      <c r="C39" s="6">
        <v>6.5200463098391923E-3</v>
      </c>
    </row>
    <row r="40" spans="1:3" x14ac:dyDescent="0.25">
      <c r="A40" s="4" t="s">
        <v>35</v>
      </c>
      <c r="B40" s="5">
        <v>67.75</v>
      </c>
      <c r="C40" s="6">
        <v>1.3956813190888004E-2</v>
      </c>
    </row>
    <row r="41" spans="1:3" x14ac:dyDescent="0.25">
      <c r="A41" s="3" t="s">
        <v>36</v>
      </c>
      <c r="B41" s="5">
        <v>2506.52</v>
      </c>
      <c r="C41" s="6">
        <v>0.24933278025964617</v>
      </c>
    </row>
    <row r="42" spans="1:3" x14ac:dyDescent="0.25">
      <c r="A42" s="4" t="s">
        <v>37</v>
      </c>
      <c r="B42" s="5">
        <v>145.65</v>
      </c>
      <c r="C42" s="6">
        <v>5.8108453154173914E-2</v>
      </c>
    </row>
    <row r="43" spans="1:3" x14ac:dyDescent="0.25">
      <c r="A43" s="4" t="s">
        <v>38</v>
      </c>
      <c r="B43" s="5">
        <v>212.24</v>
      </c>
      <c r="C43" s="6">
        <v>8.4675167164036197E-2</v>
      </c>
    </row>
    <row r="44" spans="1:3" x14ac:dyDescent="0.25">
      <c r="A44" s="4" t="s">
        <v>39</v>
      </c>
      <c r="B44" s="5">
        <v>42.45</v>
      </c>
      <c r="C44" s="6">
        <v>1.6935831351834418E-2</v>
      </c>
    </row>
    <row r="45" spans="1:3" x14ac:dyDescent="0.25">
      <c r="A45" s="4" t="s">
        <v>40</v>
      </c>
      <c r="B45" s="5">
        <v>117.3</v>
      </c>
      <c r="C45" s="6">
        <v>4.679795094393821E-2</v>
      </c>
    </row>
    <row r="46" spans="1:3" x14ac:dyDescent="0.25">
      <c r="A46" s="4" t="s">
        <v>41</v>
      </c>
      <c r="B46" s="5">
        <v>75.59</v>
      </c>
      <c r="C46" s="6">
        <v>3.0157349632159328E-2</v>
      </c>
    </row>
    <row r="47" spans="1:3" x14ac:dyDescent="0.25">
      <c r="A47" s="4" t="s">
        <v>42</v>
      </c>
      <c r="B47" s="5">
        <v>258.77</v>
      </c>
      <c r="C47" s="6">
        <v>0.10323875333131194</v>
      </c>
    </row>
    <row r="48" spans="1:3" x14ac:dyDescent="0.25">
      <c r="A48" s="4" t="s">
        <v>43</v>
      </c>
      <c r="B48" s="5">
        <v>504.35</v>
      </c>
      <c r="C48" s="6">
        <v>0.20121523067839076</v>
      </c>
    </row>
    <row r="49" spans="1:3" x14ac:dyDescent="0.25">
      <c r="A49" s="4" t="s">
        <v>44</v>
      </c>
      <c r="B49" s="5">
        <v>127.67</v>
      </c>
      <c r="C49" s="6">
        <v>5.0935161099851585E-2</v>
      </c>
    </row>
    <row r="50" spans="1:3" x14ac:dyDescent="0.25">
      <c r="A50" s="4" t="s">
        <v>45</v>
      </c>
      <c r="B50" s="5">
        <v>358.98</v>
      </c>
      <c r="C50" s="6">
        <v>0.14321848618802166</v>
      </c>
    </row>
    <row r="51" spans="1:3" x14ac:dyDescent="0.25">
      <c r="A51" s="4" t="s">
        <v>46</v>
      </c>
      <c r="B51" s="5">
        <v>438.02</v>
      </c>
      <c r="C51" s="6">
        <v>0.1747522461420615</v>
      </c>
    </row>
    <row r="52" spans="1:3" x14ac:dyDescent="0.25">
      <c r="A52" s="4" t="s">
        <v>47</v>
      </c>
      <c r="B52" s="5">
        <v>201.64</v>
      </c>
      <c r="C52" s="6">
        <v>8.0446196319997443E-2</v>
      </c>
    </row>
    <row r="53" spans="1:3" x14ac:dyDescent="0.25">
      <c r="A53" s="4" t="s">
        <v>48</v>
      </c>
      <c r="B53" s="5">
        <v>23.86</v>
      </c>
      <c r="C53" s="6">
        <v>9.5191739942230656E-3</v>
      </c>
    </row>
    <row r="54" spans="1:3" x14ac:dyDescent="0.25">
      <c r="A54" s="3" t="s">
        <v>50</v>
      </c>
      <c r="B54" s="5">
        <v>10052.910000000002</v>
      </c>
      <c r="C54" s="6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B1" workbookViewId="0">
      <selection activeCell="N32" sqref="N32"/>
    </sheetView>
  </sheetViews>
  <sheetFormatPr defaultRowHeight="15" x14ac:dyDescent="0.25"/>
  <cols>
    <col min="1" max="1" width="0" hidden="1" customWidth="1"/>
    <col min="2" max="2" width="65.28515625" bestFit="1" customWidth="1"/>
    <col min="3" max="3" width="15" hidden="1" customWidth="1"/>
    <col min="4" max="4" width="24.42578125" style="7" hidden="1" customWidth="1"/>
    <col min="5" max="5" width="23.140625" hidden="1" customWidth="1"/>
    <col min="6" max="6" width="24.42578125" style="7" customWidth="1"/>
    <col min="8" max="8" width="19.7109375" bestFit="1" customWidth="1"/>
  </cols>
  <sheetData>
    <row r="1" spans="1:8" ht="50.25" customHeight="1" x14ac:dyDescent="0.25">
      <c r="A1" s="12"/>
      <c r="B1" s="12"/>
      <c r="C1" s="12"/>
      <c r="D1" s="13" t="s">
        <v>55</v>
      </c>
      <c r="E1" s="11">
        <v>3644372.1676893961</v>
      </c>
      <c r="F1" s="8" t="s">
        <v>56</v>
      </c>
    </row>
    <row r="2" spans="1:8" hidden="1" x14ac:dyDescent="0.25">
      <c r="A2" s="12"/>
      <c r="B2" s="12" t="s">
        <v>49</v>
      </c>
      <c r="C2" s="12" t="s">
        <v>51</v>
      </c>
      <c r="D2" s="14"/>
    </row>
    <row r="3" spans="1:8" x14ac:dyDescent="0.25">
      <c r="A3" s="12"/>
      <c r="B3" s="19" t="s">
        <v>1</v>
      </c>
      <c r="C3" s="19">
        <v>1340.87</v>
      </c>
      <c r="D3" s="20"/>
    </row>
    <row r="4" spans="1:8" x14ac:dyDescent="0.25">
      <c r="A4" s="12">
        <v>1400</v>
      </c>
      <c r="B4" s="23" t="s">
        <v>2</v>
      </c>
      <c r="C4" s="23">
        <v>13.28</v>
      </c>
      <c r="D4" s="24">
        <f>+C4/$C$52*$E$1</f>
        <v>4814.2540206681615</v>
      </c>
      <c r="E4" s="23"/>
      <c r="F4" s="28">
        <f>+D4/3</f>
        <v>1604.7513402227205</v>
      </c>
    </row>
    <row r="5" spans="1:8" x14ac:dyDescent="0.25">
      <c r="A5" s="12">
        <v>1620</v>
      </c>
      <c r="B5" s="23" t="s">
        <v>3</v>
      </c>
      <c r="C5" s="23">
        <v>520.66</v>
      </c>
      <c r="D5" s="24">
        <f t="shared" ref="D5:D51" si="0">+C5/$C$52*$E$1</f>
        <v>188749.20921694918</v>
      </c>
      <c r="E5" s="23"/>
      <c r="F5" s="28">
        <f t="shared" ref="F5:F24" si="1">+D5/3</f>
        <v>62916.403072316396</v>
      </c>
      <c r="H5" s="10"/>
    </row>
    <row r="6" spans="1:8" x14ac:dyDescent="0.25">
      <c r="A6" s="12">
        <v>1630</v>
      </c>
      <c r="B6" s="23" t="s">
        <v>4</v>
      </c>
      <c r="C6" s="23">
        <v>347.43</v>
      </c>
      <c r="D6" s="24">
        <f t="shared" si="0"/>
        <v>125950.02066270629</v>
      </c>
      <c r="E6" s="23"/>
      <c r="F6" s="28">
        <f t="shared" si="1"/>
        <v>41983.340220902093</v>
      </c>
      <c r="H6" s="10"/>
    </row>
    <row r="7" spans="1:8" x14ac:dyDescent="0.25">
      <c r="A7" s="12">
        <v>1640</v>
      </c>
      <c r="B7" s="23" t="s">
        <v>5</v>
      </c>
      <c r="C7" s="23">
        <v>314.82</v>
      </c>
      <c r="D7" s="24">
        <f t="shared" si="0"/>
        <v>114128.27189659268</v>
      </c>
      <c r="E7" s="23"/>
      <c r="F7" s="28">
        <f t="shared" si="1"/>
        <v>38042.757298864228</v>
      </c>
      <c r="H7" s="10"/>
    </row>
    <row r="8" spans="1:8" x14ac:dyDescent="0.25">
      <c r="A8" s="12">
        <v>1650</v>
      </c>
      <c r="B8" s="23" t="s">
        <v>6</v>
      </c>
      <c r="C8" s="23">
        <v>144.68</v>
      </c>
      <c r="D8" s="24">
        <f t="shared" si="0"/>
        <v>52449.267448062477</v>
      </c>
      <c r="E8" s="23"/>
      <c r="F8" s="28">
        <f t="shared" si="1"/>
        <v>17483.08914935416</v>
      </c>
      <c r="H8" s="10"/>
    </row>
    <row r="9" spans="1:8" x14ac:dyDescent="0.25">
      <c r="A9" s="12">
        <v>1660</v>
      </c>
      <c r="B9" s="21" t="s">
        <v>53</v>
      </c>
      <c r="C9" s="21">
        <v>0</v>
      </c>
      <c r="D9" s="22">
        <f t="shared" si="0"/>
        <v>0</v>
      </c>
      <c r="F9" s="9"/>
      <c r="H9" s="10"/>
    </row>
    <row r="10" spans="1:8" x14ac:dyDescent="0.25">
      <c r="A10" s="12"/>
      <c r="B10" s="19" t="s">
        <v>7</v>
      </c>
      <c r="C10" s="19">
        <v>1351.2599999999998</v>
      </c>
      <c r="D10" s="20"/>
      <c r="F10" s="9"/>
      <c r="H10" s="10"/>
    </row>
    <row r="11" spans="1:8" x14ac:dyDescent="0.25">
      <c r="A11" s="16">
        <v>3100</v>
      </c>
      <c r="B11" s="23" t="s">
        <v>8</v>
      </c>
      <c r="C11" s="23">
        <v>47.65</v>
      </c>
      <c r="D11" s="24">
        <f t="shared" si="0"/>
        <v>17274.036452171527</v>
      </c>
      <c r="E11" s="23"/>
      <c r="F11" s="28">
        <f t="shared" si="1"/>
        <v>5758.0121507238428</v>
      </c>
      <c r="H11" s="10"/>
    </row>
    <row r="12" spans="1:8" x14ac:dyDescent="0.25">
      <c r="A12" s="16">
        <v>3150</v>
      </c>
      <c r="B12" s="23" t="s">
        <v>9</v>
      </c>
      <c r="C12" s="23">
        <v>0.45</v>
      </c>
      <c r="D12" s="24">
        <f t="shared" si="0"/>
        <v>163.13360762806272</v>
      </c>
      <c r="E12" s="23"/>
      <c r="F12" s="28">
        <f t="shared" si="1"/>
        <v>54.377869209354238</v>
      </c>
      <c r="H12" s="10"/>
    </row>
    <row r="13" spans="1:8" x14ac:dyDescent="0.25">
      <c r="A13" s="16">
        <v>3220</v>
      </c>
      <c r="B13" s="23" t="s">
        <v>10</v>
      </c>
      <c r="C13" s="23">
        <v>21.38</v>
      </c>
      <c r="D13" s="24">
        <f t="shared" si="0"/>
        <v>7750.6589579732899</v>
      </c>
      <c r="E13" s="23"/>
      <c r="F13" s="28">
        <f t="shared" si="1"/>
        <v>2583.5529859910966</v>
      </c>
      <c r="H13" s="10"/>
    </row>
    <row r="14" spans="1:8" x14ac:dyDescent="0.25">
      <c r="A14" s="16">
        <v>3250</v>
      </c>
      <c r="B14" s="23" t="s">
        <v>11</v>
      </c>
      <c r="C14" s="23">
        <v>0.5</v>
      </c>
      <c r="D14" s="24">
        <f t="shared" si="0"/>
        <v>181.25956403118079</v>
      </c>
      <c r="E14" s="23"/>
      <c r="F14" s="28">
        <f t="shared" si="1"/>
        <v>60.419854677060265</v>
      </c>
      <c r="H14" s="10"/>
    </row>
    <row r="15" spans="1:8" x14ac:dyDescent="0.25">
      <c r="A15" s="16">
        <v>3300</v>
      </c>
      <c r="B15" s="23" t="s">
        <v>12</v>
      </c>
      <c r="C15" s="23">
        <v>425.74</v>
      </c>
      <c r="D15" s="24">
        <f t="shared" si="0"/>
        <v>154338.89358126983</v>
      </c>
      <c r="E15" s="23"/>
      <c r="F15" s="28">
        <f t="shared" si="1"/>
        <v>51446.297860423278</v>
      </c>
      <c r="H15" s="10"/>
    </row>
    <row r="16" spans="1:8" x14ac:dyDescent="0.25">
      <c r="A16" s="16">
        <v>3350</v>
      </c>
      <c r="B16" s="23" t="s">
        <v>13</v>
      </c>
      <c r="C16" s="23">
        <v>1.95</v>
      </c>
      <c r="D16" s="24">
        <f t="shared" si="0"/>
        <v>706.91229972160511</v>
      </c>
      <c r="E16" s="23"/>
      <c r="F16" s="28">
        <f t="shared" si="1"/>
        <v>235.63743324053505</v>
      </c>
      <c r="H16" s="10"/>
    </row>
    <row r="17" spans="1:8" x14ac:dyDescent="0.25">
      <c r="A17" s="16">
        <v>3400</v>
      </c>
      <c r="B17" s="23" t="s">
        <v>14</v>
      </c>
      <c r="C17" s="23">
        <v>7.15</v>
      </c>
      <c r="D17" s="24">
        <f t="shared" si="0"/>
        <v>2592.0117656458851</v>
      </c>
      <c r="E17" s="23"/>
      <c r="F17" s="28">
        <f t="shared" si="1"/>
        <v>864.00392188196167</v>
      </c>
      <c r="H17" s="10"/>
    </row>
    <row r="18" spans="1:8" x14ac:dyDescent="0.25">
      <c r="A18" s="16">
        <v>3450</v>
      </c>
      <c r="B18" s="23" t="s">
        <v>15</v>
      </c>
      <c r="C18" s="23">
        <v>123.63999999999999</v>
      </c>
      <c r="D18" s="24">
        <f t="shared" si="0"/>
        <v>44821.864993630385</v>
      </c>
      <c r="E18" s="23"/>
      <c r="F18" s="28">
        <f t="shared" si="1"/>
        <v>14940.621664543462</v>
      </c>
      <c r="H18" s="10"/>
    </row>
    <row r="19" spans="1:8" x14ac:dyDescent="0.25">
      <c r="A19" s="16">
        <v>3500</v>
      </c>
      <c r="B19" s="23" t="s">
        <v>16</v>
      </c>
      <c r="C19" s="23">
        <v>485.58</v>
      </c>
      <c r="D19" s="24">
        <f t="shared" si="0"/>
        <v>176032.03820452155</v>
      </c>
      <c r="E19" s="23"/>
      <c r="F19" s="28">
        <f t="shared" si="1"/>
        <v>58677.346068173851</v>
      </c>
      <c r="H19" s="10"/>
    </row>
    <row r="20" spans="1:8" x14ac:dyDescent="0.25">
      <c r="A20" s="16">
        <v>3550</v>
      </c>
      <c r="B20" s="23" t="s">
        <v>17</v>
      </c>
      <c r="C20" s="23">
        <v>27.12</v>
      </c>
      <c r="D20" s="24">
        <f t="shared" si="0"/>
        <v>9831.5187530512467</v>
      </c>
      <c r="E20" s="23"/>
      <c r="F20" s="28">
        <f t="shared" si="1"/>
        <v>3277.1729176837489</v>
      </c>
      <c r="H20" s="10"/>
    </row>
    <row r="21" spans="1:8" x14ac:dyDescent="0.25">
      <c r="A21" s="16">
        <v>3600</v>
      </c>
      <c r="B21" s="23" t="s">
        <v>18</v>
      </c>
      <c r="C21" s="23">
        <v>29.77</v>
      </c>
      <c r="D21" s="24">
        <f t="shared" si="0"/>
        <v>10792.194442416505</v>
      </c>
      <c r="E21" s="23"/>
      <c r="F21" s="28">
        <f t="shared" si="1"/>
        <v>3597.3981474721681</v>
      </c>
      <c r="H21" s="10"/>
    </row>
    <row r="22" spans="1:8" x14ac:dyDescent="0.25">
      <c r="A22" s="16">
        <v>3700</v>
      </c>
      <c r="B22" s="23" t="s">
        <v>19</v>
      </c>
      <c r="C22" s="23">
        <v>38.130000000000003</v>
      </c>
      <c r="D22" s="24">
        <f t="shared" si="0"/>
        <v>13822.854353017849</v>
      </c>
      <c r="E22" s="23"/>
      <c r="F22" s="28">
        <f t="shared" si="1"/>
        <v>4607.6181176726159</v>
      </c>
      <c r="H22" s="10"/>
    </row>
    <row r="23" spans="1:8" x14ac:dyDescent="0.25">
      <c r="A23" s="16">
        <v>3910</v>
      </c>
      <c r="B23" s="23" t="s">
        <v>20</v>
      </c>
      <c r="C23" s="23">
        <v>0.61</v>
      </c>
      <c r="D23" s="24">
        <f t="shared" si="0"/>
        <v>221.13666811804057</v>
      </c>
      <c r="E23" s="23"/>
      <c r="F23" s="28">
        <f t="shared" si="1"/>
        <v>73.71222270601352</v>
      </c>
      <c r="H23" s="10"/>
    </row>
    <row r="24" spans="1:8" x14ac:dyDescent="0.25">
      <c r="A24" s="16">
        <v>3960</v>
      </c>
      <c r="B24" s="23" t="s">
        <v>21</v>
      </c>
      <c r="C24" s="23">
        <v>141.59</v>
      </c>
      <c r="D24" s="24">
        <f t="shared" si="0"/>
        <v>51329.083342349775</v>
      </c>
      <c r="E24" s="23"/>
      <c r="F24" s="28">
        <f t="shared" si="1"/>
        <v>17109.694447449925</v>
      </c>
      <c r="H24" s="10"/>
    </row>
    <row r="25" spans="1:8" x14ac:dyDescent="0.25">
      <c r="A25" s="12">
        <v>2000</v>
      </c>
      <c r="B25" s="26" t="s">
        <v>22</v>
      </c>
      <c r="C25" s="26">
        <v>4854.26</v>
      </c>
      <c r="D25" s="27"/>
      <c r="E25" s="25"/>
      <c r="F25" s="28">
        <f>+SUM(D26:D38)/3</f>
        <v>586587.3675293331</v>
      </c>
      <c r="H25" s="10"/>
    </row>
    <row r="26" spans="1:8" x14ac:dyDescent="0.25">
      <c r="A26" s="12"/>
      <c r="B26" s="12" t="s">
        <v>23</v>
      </c>
      <c r="C26" s="12">
        <v>440.25</v>
      </c>
      <c r="D26" s="14">
        <f t="shared" si="0"/>
        <v>159599.04612945468</v>
      </c>
      <c r="H26" s="10"/>
    </row>
    <row r="27" spans="1:8" x14ac:dyDescent="0.25">
      <c r="A27" s="12"/>
      <c r="B27" s="12" t="s">
        <v>24</v>
      </c>
      <c r="C27" s="12">
        <v>301.17</v>
      </c>
      <c r="D27" s="14">
        <f t="shared" si="0"/>
        <v>109179.88579854145</v>
      </c>
      <c r="H27" s="10"/>
    </row>
    <row r="28" spans="1:8" x14ac:dyDescent="0.25">
      <c r="A28" s="12"/>
      <c r="B28" s="12" t="s">
        <v>25</v>
      </c>
      <c r="C28" s="12">
        <v>563.23</v>
      </c>
      <c r="D28" s="14">
        <f t="shared" si="0"/>
        <v>204181.64849856391</v>
      </c>
      <c r="H28" s="10"/>
    </row>
    <row r="29" spans="1:8" x14ac:dyDescent="0.25">
      <c r="A29" s="12"/>
      <c r="B29" s="12" t="s">
        <v>26</v>
      </c>
      <c r="C29" s="12">
        <v>264.8</v>
      </c>
      <c r="D29" s="14">
        <f t="shared" si="0"/>
        <v>95995.065110913347</v>
      </c>
      <c r="H29" s="10"/>
    </row>
    <row r="30" spans="1:8" x14ac:dyDescent="0.25">
      <c r="A30" s="12"/>
      <c r="B30" s="12" t="s">
        <v>27</v>
      </c>
      <c r="C30" s="12">
        <v>1146.73</v>
      </c>
      <c r="D30" s="14">
        <f t="shared" si="0"/>
        <v>415711.55972295196</v>
      </c>
      <c r="H30" s="10"/>
    </row>
    <row r="31" spans="1:8" x14ac:dyDescent="0.25">
      <c r="A31" s="12"/>
      <c r="B31" s="12" t="s">
        <v>28</v>
      </c>
      <c r="C31" s="12">
        <v>641.17999999999995</v>
      </c>
      <c r="D31" s="14">
        <f t="shared" si="0"/>
        <v>232440.01453102496</v>
      </c>
      <c r="H31" s="10"/>
    </row>
    <row r="32" spans="1:8" x14ac:dyDescent="0.25">
      <c r="A32" s="12"/>
      <c r="B32" s="12" t="s">
        <v>29</v>
      </c>
      <c r="C32" s="12">
        <v>244.48</v>
      </c>
      <c r="D32" s="14">
        <f t="shared" si="0"/>
        <v>88628.676428686158</v>
      </c>
      <c r="H32" s="10"/>
    </row>
    <row r="33" spans="1:8" x14ac:dyDescent="0.25">
      <c r="A33" s="12"/>
      <c r="B33" s="12" t="s">
        <v>30</v>
      </c>
      <c r="C33" s="12">
        <v>591.69000000000005</v>
      </c>
      <c r="D33" s="14">
        <f t="shared" si="0"/>
        <v>214498.94288321873</v>
      </c>
      <c r="H33" s="10"/>
    </row>
    <row r="34" spans="1:8" x14ac:dyDescent="0.25">
      <c r="A34" s="12"/>
      <c r="B34" s="12" t="s">
        <v>31</v>
      </c>
      <c r="C34" s="12">
        <v>216.73</v>
      </c>
      <c r="D34" s="14">
        <f t="shared" si="0"/>
        <v>78568.770624955636</v>
      </c>
      <c r="H34" s="10"/>
    </row>
    <row r="35" spans="1:8" x14ac:dyDescent="0.25">
      <c r="A35" s="12"/>
      <c r="B35" s="12" t="s">
        <v>32</v>
      </c>
      <c r="C35" s="12">
        <v>223.25</v>
      </c>
      <c r="D35" s="14">
        <f t="shared" si="0"/>
        <v>80932.395339922223</v>
      </c>
      <c r="H35" s="10"/>
    </row>
    <row r="36" spans="1:8" x14ac:dyDescent="0.25">
      <c r="A36" s="12"/>
      <c r="B36" s="12" t="s">
        <v>33</v>
      </c>
      <c r="C36" s="12">
        <v>121.35</v>
      </c>
      <c r="D36" s="14">
        <f t="shared" si="0"/>
        <v>43991.696190367576</v>
      </c>
      <c r="H36" s="10"/>
    </row>
    <row r="37" spans="1:8" x14ac:dyDescent="0.25">
      <c r="A37" s="12"/>
      <c r="B37" s="12" t="s">
        <v>34</v>
      </c>
      <c r="C37" s="12">
        <v>31.65</v>
      </c>
      <c r="D37" s="14">
        <f t="shared" si="0"/>
        <v>11473.730403173744</v>
      </c>
      <c r="H37" s="10"/>
    </row>
    <row r="38" spans="1:8" x14ac:dyDescent="0.25">
      <c r="A38" s="12"/>
      <c r="B38" s="12" t="s">
        <v>35</v>
      </c>
      <c r="C38" s="12">
        <v>67.75</v>
      </c>
      <c r="D38" s="14">
        <f t="shared" si="0"/>
        <v>24560.670926224997</v>
      </c>
      <c r="H38" s="10"/>
    </row>
    <row r="39" spans="1:8" x14ac:dyDescent="0.25">
      <c r="A39" s="12">
        <v>5000</v>
      </c>
      <c r="B39" s="18" t="s">
        <v>36</v>
      </c>
      <c r="C39" s="18">
        <v>2506.52</v>
      </c>
      <c r="D39" s="24"/>
      <c r="E39" s="25"/>
      <c r="F39" s="28">
        <f>+SUM(D40:D51)/3</f>
        <v>302887.14829029021</v>
      </c>
      <c r="H39" s="10"/>
    </row>
    <row r="40" spans="1:8" x14ac:dyDescent="0.25">
      <c r="A40" s="12"/>
      <c r="B40" s="12" t="s">
        <v>37</v>
      </c>
      <c r="C40" s="12">
        <v>145.65</v>
      </c>
      <c r="D40" s="14">
        <f t="shared" si="0"/>
        <v>52800.91100228297</v>
      </c>
      <c r="H40" s="10"/>
    </row>
    <row r="41" spans="1:8" x14ac:dyDescent="0.25">
      <c r="A41" s="12"/>
      <c r="B41" s="12" t="s">
        <v>38</v>
      </c>
      <c r="C41" s="12">
        <v>212.24</v>
      </c>
      <c r="D41" s="14">
        <f t="shared" si="0"/>
        <v>76941.059739955628</v>
      </c>
      <c r="H41" s="10"/>
    </row>
    <row r="42" spans="1:8" x14ac:dyDescent="0.25">
      <c r="A42" s="12"/>
      <c r="B42" s="12" t="s">
        <v>39</v>
      </c>
      <c r="C42" s="12">
        <v>42.45</v>
      </c>
      <c r="D42" s="14">
        <f t="shared" si="0"/>
        <v>15388.93698624725</v>
      </c>
      <c r="H42" s="10"/>
    </row>
    <row r="43" spans="1:8" x14ac:dyDescent="0.25">
      <c r="A43" s="12"/>
      <c r="B43" s="12" t="s">
        <v>40</v>
      </c>
      <c r="C43" s="12">
        <v>117.3</v>
      </c>
      <c r="D43" s="14">
        <f t="shared" si="0"/>
        <v>42523.493721715015</v>
      </c>
      <c r="H43" s="10"/>
    </row>
    <row r="44" spans="1:8" x14ac:dyDescent="0.25">
      <c r="A44" s="12"/>
      <c r="B44" s="12" t="s">
        <v>41</v>
      </c>
      <c r="C44" s="12">
        <v>75.59</v>
      </c>
      <c r="D44" s="14">
        <f t="shared" si="0"/>
        <v>27402.820890233914</v>
      </c>
      <c r="H44" s="10"/>
    </row>
    <row r="45" spans="1:8" x14ac:dyDescent="0.25">
      <c r="A45" s="12"/>
      <c r="B45" s="12" t="s">
        <v>42</v>
      </c>
      <c r="C45" s="12">
        <v>258.77</v>
      </c>
      <c r="D45" s="14">
        <f t="shared" si="0"/>
        <v>93809.07476869729</v>
      </c>
      <c r="H45" s="10"/>
    </row>
    <row r="46" spans="1:8" x14ac:dyDescent="0.25">
      <c r="A46" s="12"/>
      <c r="B46" s="12" t="s">
        <v>43</v>
      </c>
      <c r="C46" s="12">
        <v>504.35</v>
      </c>
      <c r="D46" s="14">
        <f t="shared" si="0"/>
        <v>182836.5222382521</v>
      </c>
      <c r="H46" s="10"/>
    </row>
    <row r="47" spans="1:8" x14ac:dyDescent="0.25">
      <c r="A47" s="12"/>
      <c r="B47" s="12" t="s">
        <v>44</v>
      </c>
      <c r="C47" s="12">
        <v>127.67</v>
      </c>
      <c r="D47" s="14">
        <f t="shared" si="0"/>
        <v>46282.81707972171</v>
      </c>
      <c r="H47" s="10"/>
    </row>
    <row r="48" spans="1:8" x14ac:dyDescent="0.25">
      <c r="A48" s="12"/>
      <c r="B48" s="12" t="s">
        <v>45</v>
      </c>
      <c r="C48" s="12">
        <v>358.98</v>
      </c>
      <c r="D48" s="14">
        <f t="shared" si="0"/>
        <v>130137.11659182656</v>
      </c>
      <c r="H48" s="10"/>
    </row>
    <row r="49" spans="1:8" x14ac:dyDescent="0.25">
      <c r="A49" s="12"/>
      <c r="B49" s="12" t="s">
        <v>46</v>
      </c>
      <c r="C49" s="12">
        <v>438.02</v>
      </c>
      <c r="D49" s="14">
        <f t="shared" si="0"/>
        <v>158790.62847387561</v>
      </c>
      <c r="H49" s="10"/>
    </row>
    <row r="50" spans="1:8" x14ac:dyDescent="0.25">
      <c r="A50" s="12"/>
      <c r="B50" s="12" t="s">
        <v>47</v>
      </c>
      <c r="C50" s="12">
        <v>201.64</v>
      </c>
      <c r="D50" s="14">
        <f t="shared" si="0"/>
        <v>73098.356982494588</v>
      </c>
      <c r="H50" s="10"/>
    </row>
    <row r="51" spans="1:8" x14ac:dyDescent="0.25">
      <c r="A51" s="12"/>
      <c r="B51" s="12" t="s">
        <v>48</v>
      </c>
      <c r="C51" s="12">
        <v>23.86</v>
      </c>
      <c r="D51" s="14">
        <f t="shared" si="0"/>
        <v>8649.7063955679478</v>
      </c>
      <c r="H51" s="10"/>
    </row>
    <row r="52" spans="1:8" x14ac:dyDescent="0.25">
      <c r="A52" s="12"/>
      <c r="B52" s="15" t="s">
        <v>50</v>
      </c>
      <c r="C52" s="15">
        <v>10052.910000000002</v>
      </c>
      <c r="D52" s="17">
        <f>SUM(D3:D51)</f>
        <v>3644372.1676893947</v>
      </c>
      <c r="E52" s="1"/>
      <c r="F52" s="17">
        <f>SUM(F2:F51)</f>
        <v>1214790.7225631317</v>
      </c>
    </row>
  </sheetData>
  <sheetProtection algorithmName="SHA-512" hashValue="z+bX8LDc7sPeyiPnDmgoXT5hBmsOtWE34zvQLluHT98GJtikEbPtmqakajPkERAG6Ae9Kehazcbmb9oq2qc6HA==" saltValue="lxlf90YAEbOCD4sdPP/K2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Campusstud fr Planeringsenheten</vt:lpstr>
      <vt:lpstr>Beräkning kost per instfak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Axebro</dc:creator>
  <cp:lastModifiedBy>Larissa Gulandal</cp:lastModifiedBy>
  <dcterms:created xsi:type="dcterms:W3CDTF">2017-03-31T07:08:21Z</dcterms:created>
  <dcterms:modified xsi:type="dcterms:W3CDTF">2018-04-23T10:42:53Z</dcterms:modified>
</cp:coreProperties>
</file>