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fjm02\Desktop\tentamen\"/>
    </mc:Choice>
  </mc:AlternateContent>
  <xr:revisionPtr revIDLastSave="0" documentId="8_{54110B05-5568-4D62-A413-683579EA8C4C}" xr6:coauthVersionLast="46" xr6:coauthVersionMax="46" xr10:uidLastSave="{00000000-0000-0000-0000-000000000000}"/>
  <bookViews>
    <workbookView xWindow="2988" yWindow="1692" windowWidth="17460" windowHeight="7668" xr2:uid="{00000000-000D-0000-FFFF-FFFF00000000}"/>
  </bookViews>
  <sheets>
    <sheet name="Blad1" sheetId="1" r:id="rId1"/>
  </sheets>
  <definedNames>
    <definedName name="_xlnm._FilterDatabase" localSheetId="0" hidden="1">Blad1!$A$3:$H$59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I34" i="1"/>
  <c r="J34" i="1" s="1"/>
  <c r="H34" i="1"/>
  <c r="K34" i="1" s="1"/>
  <c r="L34" i="1" s="1"/>
  <c r="I5" i="1" l="1"/>
  <c r="I6" i="1"/>
  <c r="J6" i="1" s="1"/>
  <c r="I7" i="1"/>
  <c r="J7" i="1" s="1"/>
  <c r="I8" i="1"/>
  <c r="J8" i="1" s="1"/>
  <c r="I9" i="1"/>
  <c r="I10" i="1"/>
  <c r="J10" i="1" s="1"/>
  <c r="I11" i="1"/>
  <c r="I12" i="1"/>
  <c r="J12" i="1" s="1"/>
  <c r="I13" i="1"/>
  <c r="I14" i="1"/>
  <c r="J14" i="1" s="1"/>
  <c r="I15" i="1"/>
  <c r="J15" i="1" s="1"/>
  <c r="I16" i="1"/>
  <c r="J16" i="1" s="1"/>
  <c r="I17" i="1"/>
  <c r="I18" i="1"/>
  <c r="J18" i="1" s="1"/>
  <c r="I19" i="1"/>
  <c r="I20" i="1"/>
  <c r="J20" i="1" s="1"/>
  <c r="I21" i="1"/>
  <c r="I22" i="1"/>
  <c r="J22" i="1" s="1"/>
  <c r="I23" i="1"/>
  <c r="J23" i="1" s="1"/>
  <c r="I24" i="1"/>
  <c r="J24" i="1" s="1"/>
  <c r="I25" i="1"/>
  <c r="I26" i="1"/>
  <c r="J26" i="1" s="1"/>
  <c r="I27" i="1"/>
  <c r="I28" i="1"/>
  <c r="J28" i="1" s="1"/>
  <c r="I29" i="1"/>
  <c r="I30" i="1"/>
  <c r="J30" i="1" s="1"/>
  <c r="I31" i="1"/>
  <c r="J31" i="1" s="1"/>
  <c r="I32" i="1"/>
  <c r="J32" i="1" s="1"/>
  <c r="I33" i="1"/>
  <c r="I35" i="1"/>
  <c r="J35" i="1" s="1"/>
  <c r="I36" i="1"/>
  <c r="I37" i="1"/>
  <c r="J37" i="1" s="1"/>
  <c r="I38" i="1"/>
  <c r="I39" i="1"/>
  <c r="J39" i="1" s="1"/>
  <c r="I40" i="1"/>
  <c r="J40" i="1" s="1"/>
  <c r="I41" i="1"/>
  <c r="J41" i="1" s="1"/>
  <c r="I42" i="1"/>
  <c r="I43" i="1"/>
  <c r="J43" i="1" s="1"/>
  <c r="I44" i="1"/>
  <c r="I45" i="1"/>
  <c r="J45" i="1" s="1"/>
  <c r="I46" i="1"/>
  <c r="I47" i="1"/>
  <c r="J47" i="1" s="1"/>
  <c r="I48" i="1"/>
  <c r="J48" i="1" s="1"/>
  <c r="I49" i="1"/>
  <c r="J49" i="1" s="1"/>
  <c r="I50" i="1"/>
  <c r="I51" i="1"/>
  <c r="J51" i="1" s="1"/>
  <c r="I52" i="1"/>
  <c r="I53" i="1"/>
  <c r="J53" i="1" s="1"/>
  <c r="I54" i="1"/>
  <c r="I55" i="1"/>
  <c r="J55" i="1" s="1"/>
  <c r="I56" i="1"/>
  <c r="J56" i="1" s="1"/>
  <c r="I57" i="1"/>
  <c r="J57" i="1" s="1"/>
  <c r="I4" i="1"/>
  <c r="J4" i="1" s="1"/>
  <c r="J52" i="1" l="1"/>
  <c r="J44" i="1"/>
  <c r="J36" i="1"/>
  <c r="J27" i="1"/>
  <c r="J19" i="1"/>
  <c r="J11" i="1"/>
  <c r="J54" i="1"/>
  <c r="J50" i="1"/>
  <c r="J46" i="1"/>
  <c r="J42" i="1"/>
  <c r="J38" i="1"/>
  <c r="J33" i="1"/>
  <c r="J29" i="1"/>
  <c r="J25" i="1"/>
  <c r="J21" i="1"/>
  <c r="J17" i="1"/>
  <c r="J13" i="1"/>
  <c r="J9" i="1"/>
  <c r="J5" i="1"/>
  <c r="E4" i="1" l="1"/>
  <c r="F33" i="1" l="1"/>
  <c r="H33" i="1" s="1"/>
  <c r="K33" i="1" s="1"/>
  <c r="L33" i="1" s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32" i="1"/>
  <c r="D59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6" i="1"/>
  <c r="E7" i="1"/>
  <c r="E8" i="1"/>
  <c r="E9" i="1"/>
  <c r="E10" i="1"/>
  <c r="E11" i="1"/>
  <c r="E12" i="1"/>
  <c r="E13" i="1"/>
  <c r="E14" i="1"/>
  <c r="E15" i="1"/>
  <c r="E16" i="1"/>
  <c r="E17" i="1"/>
  <c r="E5" i="1"/>
  <c r="H5" i="1" l="1"/>
  <c r="K5" i="1" s="1"/>
  <c r="L5" i="1" s="1"/>
  <c r="H6" i="1"/>
  <c r="K6" i="1" s="1"/>
  <c r="L6" i="1" s="1"/>
  <c r="H7" i="1"/>
  <c r="H8" i="1"/>
  <c r="K8" i="1" s="1"/>
  <c r="L8" i="1" s="1"/>
  <c r="H9" i="1"/>
  <c r="K9" i="1" s="1"/>
  <c r="L9" i="1" s="1"/>
  <c r="H10" i="1"/>
  <c r="K10" i="1" s="1"/>
  <c r="L10" i="1" s="1"/>
  <c r="H11" i="1"/>
  <c r="K11" i="1" s="1"/>
  <c r="L11" i="1" s="1"/>
  <c r="H12" i="1"/>
  <c r="K12" i="1" s="1"/>
  <c r="L12" i="1" s="1"/>
  <c r="H13" i="1"/>
  <c r="K13" i="1" s="1"/>
  <c r="L13" i="1" s="1"/>
  <c r="H14" i="1"/>
  <c r="K14" i="1" s="1"/>
  <c r="L14" i="1" s="1"/>
  <c r="H15" i="1"/>
  <c r="K15" i="1" s="1"/>
  <c r="L15" i="1" s="1"/>
  <c r="H16" i="1"/>
  <c r="K16" i="1" s="1"/>
  <c r="L16" i="1" s="1"/>
  <c r="H17" i="1"/>
  <c r="K17" i="1" s="1"/>
  <c r="L17" i="1" s="1"/>
  <c r="H18" i="1"/>
  <c r="K18" i="1" s="1"/>
  <c r="L18" i="1" s="1"/>
  <c r="H19" i="1"/>
  <c r="K19" i="1" s="1"/>
  <c r="L19" i="1" s="1"/>
  <c r="H20" i="1"/>
  <c r="K20" i="1" s="1"/>
  <c r="L20" i="1" s="1"/>
  <c r="H21" i="1"/>
  <c r="K21" i="1" s="1"/>
  <c r="L21" i="1" s="1"/>
  <c r="H22" i="1"/>
  <c r="K22" i="1" s="1"/>
  <c r="L22" i="1" s="1"/>
  <c r="H23" i="1"/>
  <c r="K23" i="1" s="1"/>
  <c r="L23" i="1" s="1"/>
  <c r="H24" i="1"/>
  <c r="K24" i="1" s="1"/>
  <c r="L24" i="1" s="1"/>
  <c r="H25" i="1"/>
  <c r="K25" i="1" s="1"/>
  <c r="L25" i="1" s="1"/>
  <c r="H26" i="1"/>
  <c r="K26" i="1" s="1"/>
  <c r="L26" i="1" s="1"/>
  <c r="H27" i="1"/>
  <c r="K27" i="1" s="1"/>
  <c r="L27" i="1" s="1"/>
  <c r="H28" i="1"/>
  <c r="K28" i="1" s="1"/>
  <c r="L28" i="1" s="1"/>
  <c r="H29" i="1"/>
  <c r="K29" i="1" s="1"/>
  <c r="L29" i="1" s="1"/>
  <c r="H30" i="1"/>
  <c r="K30" i="1" s="1"/>
  <c r="L30" i="1" s="1"/>
  <c r="H31" i="1"/>
  <c r="K31" i="1" s="1"/>
  <c r="L31" i="1" s="1"/>
  <c r="H32" i="1"/>
  <c r="K32" i="1" s="1"/>
  <c r="L32" i="1" s="1"/>
  <c r="H36" i="1"/>
  <c r="K36" i="1" s="1"/>
  <c r="L36" i="1" s="1"/>
  <c r="H37" i="1"/>
  <c r="K37" i="1" s="1"/>
  <c r="L37" i="1" s="1"/>
  <c r="H38" i="1"/>
  <c r="K38" i="1" s="1"/>
  <c r="L38" i="1" s="1"/>
  <c r="H39" i="1"/>
  <c r="K39" i="1" s="1"/>
  <c r="L39" i="1" s="1"/>
  <c r="H40" i="1"/>
  <c r="K40" i="1" s="1"/>
  <c r="L40" i="1" s="1"/>
  <c r="H41" i="1"/>
  <c r="K41" i="1" s="1"/>
  <c r="L41" i="1" s="1"/>
  <c r="H42" i="1"/>
  <c r="K42" i="1" s="1"/>
  <c r="L42" i="1" s="1"/>
  <c r="H43" i="1"/>
  <c r="K43" i="1" s="1"/>
  <c r="L43" i="1" s="1"/>
  <c r="H44" i="1"/>
  <c r="K44" i="1" s="1"/>
  <c r="L44" i="1" s="1"/>
  <c r="H45" i="1"/>
  <c r="K45" i="1" s="1"/>
  <c r="L45" i="1" s="1"/>
  <c r="H46" i="1"/>
  <c r="K46" i="1" s="1"/>
  <c r="L46" i="1" s="1"/>
  <c r="H47" i="1"/>
  <c r="K47" i="1" s="1"/>
  <c r="L47" i="1" s="1"/>
  <c r="H48" i="1"/>
  <c r="K48" i="1" s="1"/>
  <c r="L48" i="1" s="1"/>
  <c r="H49" i="1"/>
  <c r="K49" i="1" s="1"/>
  <c r="L49" i="1" s="1"/>
  <c r="H50" i="1"/>
  <c r="K50" i="1" s="1"/>
  <c r="L50" i="1" s="1"/>
  <c r="H51" i="1"/>
  <c r="K51" i="1" s="1"/>
  <c r="L51" i="1" s="1"/>
  <c r="H52" i="1"/>
  <c r="K52" i="1" s="1"/>
  <c r="L52" i="1" s="1"/>
  <c r="H53" i="1"/>
  <c r="K53" i="1" s="1"/>
  <c r="L53" i="1" s="1"/>
  <c r="H54" i="1"/>
  <c r="K54" i="1" s="1"/>
  <c r="L54" i="1" s="1"/>
  <c r="H55" i="1"/>
  <c r="K55" i="1" s="1"/>
  <c r="L55" i="1" s="1"/>
  <c r="H56" i="1"/>
  <c r="K56" i="1" s="1"/>
  <c r="L56" i="1" s="1"/>
  <c r="H57" i="1"/>
  <c r="K57" i="1" s="1"/>
  <c r="L57" i="1" s="1"/>
  <c r="H4" i="1"/>
  <c r="K4" i="1" l="1"/>
  <c r="L4" i="1" s="1"/>
  <c r="K7" i="1"/>
  <c r="L7" i="1" s="1"/>
  <c r="F35" i="1"/>
  <c r="E35" i="1" s="1"/>
  <c r="E59" i="1" s="1"/>
  <c r="C59" i="1"/>
  <c r="F59" i="1" l="1"/>
  <c r="H35" i="1"/>
  <c r="K35" i="1" s="1"/>
  <c r="L35" i="1" s="1"/>
  <c r="H59" i="1" l="1"/>
</calcChain>
</file>

<file path=xl/sharedStrings.xml><?xml version="1.0" encoding="utf-8"?>
<sst xmlns="http://schemas.openxmlformats.org/spreadsheetml/2006/main" count="100" uniqueCount="99">
  <si>
    <t>BENÄMNING</t>
  </si>
  <si>
    <t xml:space="preserve">2050 </t>
  </si>
  <si>
    <t xml:space="preserve">Enh för Polisutb. vid UmU     </t>
  </si>
  <si>
    <t xml:space="preserve">2180 </t>
  </si>
  <si>
    <t xml:space="preserve">Pedagogik                     </t>
  </si>
  <si>
    <t xml:space="preserve">2200 </t>
  </si>
  <si>
    <t xml:space="preserve">Inst för psykologi            </t>
  </si>
  <si>
    <t xml:space="preserve">2220 </t>
  </si>
  <si>
    <t xml:space="preserve">Sociologi                     </t>
  </si>
  <si>
    <t xml:space="preserve">2300 </t>
  </si>
  <si>
    <t xml:space="preserve">Juridiska institutionen       </t>
  </si>
  <si>
    <t xml:space="preserve">2340 </t>
  </si>
  <si>
    <t xml:space="preserve">Statsvetenskap                </t>
  </si>
  <si>
    <t xml:space="preserve">2360 </t>
  </si>
  <si>
    <t xml:space="preserve">Ekonomisk historia            </t>
  </si>
  <si>
    <t xml:space="preserve">2400 </t>
  </si>
  <si>
    <t xml:space="preserve">Socialt arbete                </t>
  </si>
  <si>
    <t xml:space="preserve">2500 </t>
  </si>
  <si>
    <t xml:space="preserve">2700 </t>
  </si>
  <si>
    <t xml:space="preserve">Informatik                    </t>
  </si>
  <si>
    <t xml:space="preserve">2750 </t>
  </si>
  <si>
    <t xml:space="preserve">Kostvetenskap                 </t>
  </si>
  <si>
    <t xml:space="preserve">2880 </t>
  </si>
  <si>
    <t xml:space="preserve">Enheten f restauranghögskolan </t>
  </si>
  <si>
    <t xml:space="preserve">3107 </t>
  </si>
  <si>
    <t xml:space="preserve">Logopedi                      </t>
  </si>
  <si>
    <t xml:space="preserve">3108 </t>
  </si>
  <si>
    <t xml:space="preserve">Pediatrik                     </t>
  </si>
  <si>
    <t xml:space="preserve">3153 </t>
  </si>
  <si>
    <t xml:space="preserve">Radiofysik                    </t>
  </si>
  <si>
    <t>Molekylärbiologi</t>
  </si>
  <si>
    <t xml:space="preserve">3251 </t>
  </si>
  <si>
    <t xml:space="preserve">Kirurgi                       </t>
  </si>
  <si>
    <t xml:space="preserve">3257 </t>
  </si>
  <si>
    <t xml:space="preserve">Idrottsmedicin                </t>
  </si>
  <si>
    <t xml:space="preserve">3302 </t>
  </si>
  <si>
    <t xml:space="preserve">Arbetsterapi                  </t>
  </si>
  <si>
    <t xml:space="preserve">3303 </t>
  </si>
  <si>
    <t xml:space="preserve">Inst f medicinsk biovetenskap </t>
  </si>
  <si>
    <t xml:space="preserve">3450 </t>
  </si>
  <si>
    <t xml:space="preserve">Klinisk mikrobiologi          </t>
  </si>
  <si>
    <t xml:space="preserve">3454 </t>
  </si>
  <si>
    <t>Biomedicinsk laboratorievetenskap</t>
  </si>
  <si>
    <t xml:space="preserve">3456 </t>
  </si>
  <si>
    <t xml:space="preserve">Immunologi                    </t>
  </si>
  <si>
    <t xml:space="preserve">3500 </t>
  </si>
  <si>
    <t xml:space="preserve">Omvårdnad                     </t>
  </si>
  <si>
    <t xml:space="preserve">3550 </t>
  </si>
  <si>
    <t xml:space="preserve">Medicinsk kemi och biofysik   </t>
  </si>
  <si>
    <t xml:space="preserve">3600 </t>
  </si>
  <si>
    <t xml:space="preserve">3704 </t>
  </si>
  <si>
    <t xml:space="preserve">3705 </t>
  </si>
  <si>
    <t xml:space="preserve">Medicin                       </t>
  </si>
  <si>
    <t xml:space="preserve">Tandhygienistutbildning       </t>
  </si>
  <si>
    <t>Tandteknikerprogrammet</t>
  </si>
  <si>
    <t xml:space="preserve">5000 </t>
  </si>
  <si>
    <t xml:space="preserve">Gem Teknisk nat fakulteten    </t>
  </si>
  <si>
    <t xml:space="preserve">5160 </t>
  </si>
  <si>
    <t xml:space="preserve">Inst för Fysiologisk botanik  </t>
  </si>
  <si>
    <t xml:space="preserve">5400 </t>
  </si>
  <si>
    <t xml:space="preserve">Inst för Fysik                </t>
  </si>
  <si>
    <t xml:space="preserve">5410 </t>
  </si>
  <si>
    <t>Inst f tillämp fysik &amp; elektro</t>
  </si>
  <si>
    <t xml:space="preserve">Kemiska institutionen         </t>
  </si>
  <si>
    <t xml:space="preserve">5700 </t>
  </si>
  <si>
    <t xml:space="preserve">Inst för datavetenskap        </t>
  </si>
  <si>
    <t>EMG</t>
  </si>
  <si>
    <t>Inst för MA och MA statistik</t>
  </si>
  <si>
    <t>Inst för språkstudier</t>
  </si>
  <si>
    <t>Inst för ide- o samhällsstudier</t>
  </si>
  <si>
    <t>Inst för kultur- o medievetenskap</t>
  </si>
  <si>
    <t>Umeå centrum för genusstudier (UCGS)</t>
  </si>
  <si>
    <t>Inst för tillämpad utbildn vetenskap ITU</t>
  </si>
  <si>
    <t xml:space="preserve">Epidemiologi och global hälsa          </t>
  </si>
  <si>
    <t>Naturvet.skap o MA didaktik</t>
  </si>
  <si>
    <t>Geografi och ekonomisk historia</t>
  </si>
  <si>
    <t>Juridiskt forum</t>
  </si>
  <si>
    <t>Tandläkarutbildning</t>
  </si>
  <si>
    <t xml:space="preserve">Odontologiska inst gemensamt           </t>
  </si>
  <si>
    <t>USBE Företagsekonomi</t>
  </si>
  <si>
    <t>USBE Nationalekonomi</t>
  </si>
  <si>
    <t>USBE Statistik</t>
  </si>
  <si>
    <t>Integrativ medicinsk biologi</t>
  </si>
  <si>
    <t>Org</t>
  </si>
  <si>
    <t>Totalt</t>
  </si>
  <si>
    <r>
      <t xml:space="preserve">Enheten för Fysioterapi         </t>
    </r>
    <r>
      <rPr>
        <strike/>
        <sz val="10"/>
        <rFont val="Arial"/>
        <family val="2"/>
      </rPr>
      <t/>
    </r>
  </si>
  <si>
    <t>Bokade tim 2014</t>
  </si>
  <si>
    <t>Bokade tim sep-dec</t>
  </si>
  <si>
    <t>Bokade tim jan-18 jun</t>
  </si>
  <si>
    <t>Samhällsmedicin och rehabilitering</t>
  </si>
  <si>
    <t>TOTALT bokade tim 2015</t>
  </si>
  <si>
    <t>Fakturerat i juni, timmar</t>
  </si>
  <si>
    <t>Fakturerat i juni, kr</t>
  </si>
  <si>
    <t>Faktureras i dec, timmar</t>
  </si>
  <si>
    <t>Faktureras i dec, kr</t>
  </si>
  <si>
    <t>Klinisk neurovetenskap</t>
  </si>
  <si>
    <t>Bokade tim 19 jun-31 aug</t>
  </si>
  <si>
    <t>Bokade timmar jan-aug</t>
  </si>
  <si>
    <t>Bokade timmar Tentamensservice 2014 och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</si>
</sst>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_-* #,##0\ &quot;kr&quot;_-;\-* #,##0\ &quot;kr&quot;_-;_-* &quot;-&quot;??\ &quot;kr&quot;_-;_-@_-"/>
    <numFmt numFmtId="166" formatCode="_-* #,##0\ [$kr-41D]_-;\-* #,##0\ [$kr-41D]_-;_-* &quot;-&quot;??\ [$kr-41D]_-;_-@_-"/>
    <numFmt numFmtId="167" formatCode="_-* #,##0.00\ [$kr-41D]_-;\-* #,##0.00\ [$kr-41D]_-;_-* &quot;-&quot;??\ [$kr-41D]_-;_-@_-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trike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/>
    <xf numFmtId="0" fontId="2" fillId="0" borderId="0" xfId="0" applyFont="1"/>
    <xf numFmtId="0" fontId="4" fillId="0" borderId="0" xfId="0" applyFont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Fill="1" applyBorder="1"/>
    <xf numFmtId="0" fontId="2" fillId="2" borderId="8" xfId="0" applyFont="1" applyFill="1" applyBorder="1" applyAlignment="1">
      <alignment horizontal="left"/>
    </xf>
    <xf numFmtId="3" fontId="1" fillId="2" borderId="9" xfId="0" applyNumberFormat="1" applyFont="1" applyFill="1" applyBorder="1"/>
    <xf numFmtId="3" fontId="2" fillId="0" borderId="3" xfId="0" applyNumberFormat="1" applyFont="1" applyBorder="1"/>
    <xf numFmtId="3" fontId="2" fillId="0" borderId="5" xfId="0" applyNumberFormat="1" applyFont="1" applyBorder="1"/>
    <xf numFmtId="0" fontId="2" fillId="0" borderId="4" xfId="0" applyFont="1" applyBorder="1"/>
    <xf numFmtId="0" fontId="0" fillId="3" borderId="0" xfId="0" applyFill="1"/>
    <xf numFmtId="3" fontId="2" fillId="3" borderId="7" xfId="0" applyNumberFormat="1" applyFont="1" applyFill="1" applyBorder="1"/>
    <xf numFmtId="0" fontId="1" fillId="3" borderId="7" xfId="0" applyFont="1" applyFill="1" applyBorder="1"/>
    <xf numFmtId="165" fontId="0" fillId="3" borderId="0" xfId="1" applyNumberFormat="1" applyFont="1" applyFill="1"/>
    <xf numFmtId="0" fontId="2" fillId="0" borderId="4" xfId="0" applyFont="1" applyFill="1" applyBorder="1" applyAlignment="1">
      <alignment horizontal="left"/>
    </xf>
    <xf numFmtId="3" fontId="2" fillId="0" borderId="5" xfId="0" applyNumberFormat="1" applyFont="1" applyFill="1" applyBorder="1"/>
    <xf numFmtId="0" fontId="1" fillId="0" borderId="0" xfId="0" applyFont="1" applyFill="1"/>
    <xf numFmtId="166" fontId="0" fillId="0" borderId="0" xfId="0" applyNumberFormat="1" applyFill="1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ill="1"/>
    <xf numFmtId="3" fontId="0" fillId="0" borderId="0" xfId="0" applyNumberFormat="1"/>
    <xf numFmtId="3" fontId="6" fillId="2" borderId="1" xfId="0" applyNumberFormat="1" applyFont="1" applyFill="1" applyBorder="1"/>
    <xf numFmtId="0" fontId="6" fillId="3" borderId="1" xfId="0" applyFont="1" applyFill="1" applyBorder="1"/>
    <xf numFmtId="0" fontId="2" fillId="0" borderId="0" xfId="0" applyFont="1" applyFill="1"/>
    <xf numFmtId="0" fontId="2" fillId="0" borderId="2" xfId="0" applyFont="1" applyBorder="1"/>
    <xf numFmtId="0" fontId="2" fillId="0" borderId="4" xfId="0" applyFont="1" applyFill="1" applyBorder="1"/>
    <xf numFmtId="0" fontId="2" fillId="0" borderId="10" xfId="0" applyFont="1" applyBorder="1"/>
    <xf numFmtId="2" fontId="0" fillId="0" borderId="0" xfId="0" applyNumberFormat="1"/>
    <xf numFmtId="166" fontId="0" fillId="0" borderId="0" xfId="0" applyNumberFormat="1"/>
    <xf numFmtId="0" fontId="1" fillId="5" borderId="1" xfId="0" applyFont="1" applyFill="1" applyBorder="1" applyAlignment="1">
      <alignment horizontal="center" vertical="center" wrapText="1"/>
    </xf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7" xfId="0" applyNumberFormat="1" applyFont="1" applyFill="1" applyBorder="1"/>
    <xf numFmtId="2" fontId="2" fillId="0" borderId="7" xfId="2" applyNumberFormat="1" applyFont="1" applyBorder="1"/>
    <xf numFmtId="2" fontId="1" fillId="0" borderId="7" xfId="2" applyNumberFormat="1" applyFont="1" applyBorder="1"/>
    <xf numFmtId="167" fontId="1" fillId="5" borderId="9" xfId="3" applyNumberFormat="1" applyFont="1" applyFill="1" applyBorder="1" applyAlignment="1">
      <alignment horizontal="center" vertical="center" wrapText="1"/>
    </xf>
    <xf numFmtId="0" fontId="8" fillId="4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3" fontId="8" fillId="4" borderId="0" xfId="0" applyNumberFormat="1" applyFont="1" applyFill="1" applyBorder="1"/>
    <xf numFmtId="3" fontId="8" fillId="4" borderId="6" xfId="0" applyNumberFormat="1" applyFont="1" applyFill="1" applyBorder="1"/>
    <xf numFmtId="3" fontId="8" fillId="4" borderId="7" xfId="0" applyNumberFormat="1" applyFont="1" applyFill="1" applyBorder="1"/>
    <xf numFmtId="3" fontId="8" fillId="4" borderId="5" xfId="0" applyNumberFormat="1" applyFont="1" applyFill="1" applyBorder="1"/>
    <xf numFmtId="0" fontId="6" fillId="4" borderId="5" xfId="0" applyFont="1" applyFill="1" applyBorder="1"/>
    <xf numFmtId="0" fontId="6" fillId="4" borderId="7" xfId="0" applyFont="1" applyFill="1" applyBorder="1"/>
    <xf numFmtId="3" fontId="6" fillId="4" borderId="9" xfId="0" applyNumberFormat="1" applyFont="1" applyFill="1" applyBorder="1"/>
    <xf numFmtId="166" fontId="8" fillId="4" borderId="0" xfId="0" applyNumberFormat="1" applyFont="1" applyFill="1"/>
    <xf numFmtId="167" fontId="0" fillId="0" borderId="0" xfId="3" applyNumberFormat="1" applyFont="1" applyFill="1"/>
    <xf numFmtId="4" fontId="2" fillId="0" borderId="7" xfId="0" applyNumberFormat="1" applyFont="1" applyFill="1" applyBorder="1"/>
    <xf numFmtId="167" fontId="2" fillId="0" borderId="5" xfId="3" applyNumberFormat="1" applyFont="1" applyFill="1" applyBorder="1"/>
    <xf numFmtId="0" fontId="0" fillId="0" borderId="7" xfId="0" applyFill="1" applyBorder="1"/>
    <xf numFmtId="167" fontId="0" fillId="0" borderId="5" xfId="3" applyNumberFormat="1" applyFont="1" applyFill="1" applyBorder="1"/>
    <xf numFmtId="0" fontId="8" fillId="0" borderId="0" xfId="0" applyFont="1" applyFill="1"/>
  </cellXfs>
  <cellStyles count="4">
    <cellStyle name="Normal" xfId="0" builtinId="0"/>
    <cellStyle name="Procent" xfId="2" builtinId="5"/>
    <cellStyle name="Tusental" xfId="3" builtinId="3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abSelected="1" topLeftCell="A19" zoomScale="90" zoomScaleNormal="90" workbookViewId="0">
      <selection activeCell="J59" sqref="J59"/>
    </sheetView>
  </sheetViews>
  <sheetFormatPr defaultRowHeight="13.2" x14ac:dyDescent="0.25"/>
  <cols>
    <col min="1" max="1" width="10.109375" style="1" customWidth="1"/>
    <col min="2" max="2" width="34.6640625" style="2" bestFit="1" customWidth="1"/>
    <col min="3" max="3" width="13" style="18" bestFit="1" customWidth="1"/>
    <col min="4" max="4" width="15.88671875" style="48" bestFit="1" customWidth="1"/>
    <col min="5" max="5" width="14.6640625" style="48" customWidth="1"/>
    <col min="6" max="6" width="13.88671875" customWidth="1"/>
    <col min="7" max="7" width="12.109375" customWidth="1"/>
    <col min="8" max="8" width="15.88671875" customWidth="1"/>
    <col min="9" max="9" width="11.33203125" customWidth="1"/>
    <col min="10" max="10" width="14" customWidth="1"/>
    <col min="11" max="11" width="14.109375" style="31" customWidth="1"/>
    <col min="12" max="12" width="16.88671875" style="58" bestFit="1" customWidth="1"/>
  </cols>
  <sheetData>
    <row r="1" spans="1:12" ht="17.399999999999999" x14ac:dyDescent="0.3">
      <c r="A1" s="5" t="s">
        <v>98</v>
      </c>
      <c r="C1" s="31"/>
      <c r="D1" s="63"/>
      <c r="E1" s="63"/>
    </row>
    <row r="2" spans="1:12" x14ac:dyDescent="0.25">
      <c r="C2" s="31"/>
      <c r="D2" s="63"/>
      <c r="E2" s="63"/>
    </row>
    <row r="3" spans="1:12" s="31" customFormat="1" ht="36.75" customHeight="1" x14ac:dyDescent="0.25">
      <c r="A3" s="26" t="s">
        <v>83</v>
      </c>
      <c r="B3" s="27" t="s">
        <v>0</v>
      </c>
      <c r="C3" s="28" t="s">
        <v>86</v>
      </c>
      <c r="D3" s="49" t="s">
        <v>88</v>
      </c>
      <c r="E3" s="49" t="s">
        <v>96</v>
      </c>
      <c r="F3" s="29" t="s">
        <v>97</v>
      </c>
      <c r="G3" s="28" t="s">
        <v>87</v>
      </c>
      <c r="H3" s="30" t="s">
        <v>90</v>
      </c>
      <c r="I3" s="28" t="s">
        <v>91</v>
      </c>
      <c r="J3" s="28" t="s">
        <v>92</v>
      </c>
      <c r="K3" s="41" t="s">
        <v>93</v>
      </c>
      <c r="L3" s="47" t="s">
        <v>94</v>
      </c>
    </row>
    <row r="4" spans="1:12" s="3" customFormat="1" x14ac:dyDescent="0.25">
      <c r="A4" s="7">
        <v>1620</v>
      </c>
      <c r="B4" s="10" t="s">
        <v>68</v>
      </c>
      <c r="C4" s="19">
        <v>11772.5</v>
      </c>
      <c r="D4" s="50">
        <v>6014</v>
      </c>
      <c r="E4" s="51">
        <f>F4-D4</f>
        <v>359</v>
      </c>
      <c r="F4" s="15">
        <v>6373</v>
      </c>
      <c r="G4" s="36">
        <v>3706</v>
      </c>
      <c r="H4" s="42">
        <f t="shared" ref="H4:H35" si="0">SUM(F4:G4)</f>
        <v>10079</v>
      </c>
      <c r="I4" s="45">
        <f t="shared" ref="I4:I36" si="1">C4/2</f>
        <v>5886.25</v>
      </c>
      <c r="J4" s="45">
        <f>I4*18.4</f>
        <v>108306.99999999999</v>
      </c>
      <c r="K4" s="59">
        <f t="shared" ref="K4:K35" si="2">H4-I4</f>
        <v>4192.75</v>
      </c>
      <c r="L4" s="60">
        <f>K4*18.4</f>
        <v>77146.599999999991</v>
      </c>
    </row>
    <row r="5" spans="1:12" s="3" customFormat="1" x14ac:dyDescent="0.25">
      <c r="A5" s="8">
        <v>1630</v>
      </c>
      <c r="B5" s="11" t="s">
        <v>69</v>
      </c>
      <c r="C5" s="19">
        <v>11793</v>
      </c>
      <c r="D5" s="50">
        <v>4274</v>
      </c>
      <c r="E5" s="52">
        <f t="shared" ref="E5:E32" si="3">F5-D5</f>
        <v>692</v>
      </c>
      <c r="F5" s="16">
        <v>4966</v>
      </c>
      <c r="G5" s="17">
        <v>3177</v>
      </c>
      <c r="H5" s="43">
        <f t="shared" si="0"/>
        <v>8143</v>
      </c>
      <c r="I5" s="45">
        <f t="shared" si="1"/>
        <v>5896.5</v>
      </c>
      <c r="J5" s="45">
        <f t="shared" ref="J5:J57" si="4">I5*18.4</f>
        <v>108495.59999999999</v>
      </c>
      <c r="K5" s="59">
        <f t="shared" si="2"/>
        <v>2246.5</v>
      </c>
      <c r="L5" s="60">
        <f t="shared" ref="L5:L57" si="5">K5*18.4</f>
        <v>41335.599999999999</v>
      </c>
    </row>
    <row r="6" spans="1:12" s="3" customFormat="1" x14ac:dyDescent="0.25">
      <c r="A6" s="8">
        <v>1640</v>
      </c>
      <c r="B6" s="11" t="s">
        <v>70</v>
      </c>
      <c r="C6" s="19">
        <v>1500</v>
      </c>
      <c r="D6" s="53">
        <v>520</v>
      </c>
      <c r="E6" s="52">
        <f t="shared" si="3"/>
        <v>208</v>
      </c>
      <c r="F6" s="16">
        <v>728</v>
      </c>
      <c r="G6" s="17">
        <v>468</v>
      </c>
      <c r="H6" s="43">
        <f t="shared" si="0"/>
        <v>1196</v>
      </c>
      <c r="I6" s="45">
        <f t="shared" si="1"/>
        <v>750</v>
      </c>
      <c r="J6" s="45">
        <f t="shared" si="4"/>
        <v>13799.999999999998</v>
      </c>
      <c r="K6" s="59">
        <f t="shared" si="2"/>
        <v>446</v>
      </c>
      <c r="L6" s="60">
        <f t="shared" si="5"/>
        <v>8206.4</v>
      </c>
    </row>
    <row r="7" spans="1:12" x14ac:dyDescent="0.25">
      <c r="A7" s="8" t="s">
        <v>1</v>
      </c>
      <c r="B7" s="11" t="s">
        <v>2</v>
      </c>
      <c r="C7" s="19">
        <v>5131</v>
      </c>
      <c r="D7" s="53">
        <v>2626</v>
      </c>
      <c r="E7" s="52">
        <f t="shared" si="3"/>
        <v>86</v>
      </c>
      <c r="F7" s="16">
        <v>2712</v>
      </c>
      <c r="G7" s="17">
        <v>2506</v>
      </c>
      <c r="H7" s="43">
        <f t="shared" si="0"/>
        <v>5218</v>
      </c>
      <c r="I7" s="45">
        <f t="shared" si="1"/>
        <v>2565.5</v>
      </c>
      <c r="J7" s="45">
        <f t="shared" si="4"/>
        <v>47205.2</v>
      </c>
      <c r="K7" s="59">
        <f t="shared" si="2"/>
        <v>2652.5</v>
      </c>
      <c r="L7" s="60">
        <f t="shared" si="5"/>
        <v>48805.999999999993</v>
      </c>
    </row>
    <row r="8" spans="1:12" x14ac:dyDescent="0.25">
      <c r="A8" s="8" t="s">
        <v>3</v>
      </c>
      <c r="B8" s="11" t="s">
        <v>4</v>
      </c>
      <c r="C8" s="19">
        <v>3287</v>
      </c>
      <c r="D8" s="53">
        <v>801</v>
      </c>
      <c r="E8" s="52">
        <f t="shared" si="3"/>
        <v>84</v>
      </c>
      <c r="F8" s="16">
        <v>885</v>
      </c>
      <c r="G8" s="17">
        <v>4265</v>
      </c>
      <c r="H8" s="43">
        <f t="shared" si="0"/>
        <v>5150</v>
      </c>
      <c r="I8" s="45">
        <f t="shared" si="1"/>
        <v>1643.5</v>
      </c>
      <c r="J8" s="45">
        <f t="shared" si="4"/>
        <v>30240.399999999998</v>
      </c>
      <c r="K8" s="59">
        <f t="shared" si="2"/>
        <v>3506.5</v>
      </c>
      <c r="L8" s="60">
        <f t="shared" si="5"/>
        <v>64519.6</v>
      </c>
    </row>
    <row r="9" spans="1:12" s="4" customFormat="1" x14ac:dyDescent="0.25">
      <c r="A9" s="8">
        <v>2193</v>
      </c>
      <c r="B9" s="11" t="s">
        <v>72</v>
      </c>
      <c r="C9" s="19">
        <v>1580.5</v>
      </c>
      <c r="D9" s="53">
        <v>308</v>
      </c>
      <c r="E9" s="52">
        <f t="shared" si="3"/>
        <v>0</v>
      </c>
      <c r="F9" s="16">
        <v>308</v>
      </c>
      <c r="G9" s="17">
        <v>669</v>
      </c>
      <c r="H9" s="43">
        <f t="shared" si="0"/>
        <v>977</v>
      </c>
      <c r="I9" s="45">
        <f t="shared" si="1"/>
        <v>790.25</v>
      </c>
      <c r="J9" s="45">
        <f t="shared" si="4"/>
        <v>14540.599999999999</v>
      </c>
      <c r="K9" s="59">
        <f t="shared" si="2"/>
        <v>186.75</v>
      </c>
      <c r="L9" s="60">
        <f t="shared" si="5"/>
        <v>3436.2</v>
      </c>
    </row>
    <row r="10" spans="1:12" x14ac:dyDescent="0.25">
      <c r="A10" s="8" t="s">
        <v>5</v>
      </c>
      <c r="B10" s="11" t="s">
        <v>6</v>
      </c>
      <c r="C10" s="19">
        <v>11913</v>
      </c>
      <c r="D10" s="53">
        <v>6414</v>
      </c>
      <c r="E10" s="52">
        <f t="shared" si="3"/>
        <v>384</v>
      </c>
      <c r="F10" s="16">
        <v>6798</v>
      </c>
      <c r="G10" s="17">
        <v>4623</v>
      </c>
      <c r="H10" s="43">
        <f t="shared" si="0"/>
        <v>11421</v>
      </c>
      <c r="I10" s="45">
        <f t="shared" si="1"/>
        <v>5956.5</v>
      </c>
      <c r="J10" s="45">
        <f t="shared" si="4"/>
        <v>109599.59999999999</v>
      </c>
      <c r="K10" s="59">
        <f t="shared" si="2"/>
        <v>5464.5</v>
      </c>
      <c r="L10" s="60">
        <f t="shared" si="5"/>
        <v>100546.79999999999</v>
      </c>
    </row>
    <row r="11" spans="1:12" x14ac:dyDescent="0.25">
      <c r="A11" s="8" t="s">
        <v>7</v>
      </c>
      <c r="B11" s="11" t="s">
        <v>8</v>
      </c>
      <c r="C11" s="19">
        <v>6002</v>
      </c>
      <c r="D11" s="53">
        <v>1599</v>
      </c>
      <c r="E11" s="52">
        <f t="shared" si="3"/>
        <v>92</v>
      </c>
      <c r="F11" s="16">
        <v>1691</v>
      </c>
      <c r="G11" s="17">
        <v>2155</v>
      </c>
      <c r="H11" s="43">
        <f t="shared" si="0"/>
        <v>3846</v>
      </c>
      <c r="I11" s="45">
        <f t="shared" si="1"/>
        <v>3001</v>
      </c>
      <c r="J11" s="45">
        <f t="shared" si="4"/>
        <v>55218.399999999994</v>
      </c>
      <c r="K11" s="59">
        <f t="shared" si="2"/>
        <v>845</v>
      </c>
      <c r="L11" s="60">
        <f t="shared" si="5"/>
        <v>15547.999999999998</v>
      </c>
    </row>
    <row r="12" spans="1:12" s="3" customFormat="1" x14ac:dyDescent="0.25">
      <c r="A12" s="8">
        <v>2270</v>
      </c>
      <c r="B12" s="12" t="s">
        <v>79</v>
      </c>
      <c r="C12" s="19">
        <v>24974</v>
      </c>
      <c r="D12" s="53">
        <v>12471</v>
      </c>
      <c r="E12" s="52">
        <f t="shared" si="3"/>
        <v>1119</v>
      </c>
      <c r="F12" s="16">
        <v>13590</v>
      </c>
      <c r="G12" s="17">
        <v>12323.5</v>
      </c>
      <c r="H12" s="43">
        <f t="shared" si="0"/>
        <v>25913.5</v>
      </c>
      <c r="I12" s="45">
        <f t="shared" si="1"/>
        <v>12487</v>
      </c>
      <c r="J12" s="45">
        <f t="shared" si="4"/>
        <v>229760.8</v>
      </c>
      <c r="K12" s="59">
        <f t="shared" si="2"/>
        <v>13426.5</v>
      </c>
      <c r="L12" s="60">
        <f t="shared" si="5"/>
        <v>247047.59999999998</v>
      </c>
    </row>
    <row r="13" spans="1:12" s="3" customFormat="1" x14ac:dyDescent="0.25">
      <c r="A13" s="8">
        <v>2271</v>
      </c>
      <c r="B13" s="12" t="s">
        <v>80</v>
      </c>
      <c r="C13" s="19">
        <v>17325</v>
      </c>
      <c r="D13" s="53">
        <v>10372</v>
      </c>
      <c r="E13" s="52">
        <f t="shared" si="3"/>
        <v>869</v>
      </c>
      <c r="F13" s="16">
        <v>11241</v>
      </c>
      <c r="G13" s="17">
        <v>6719</v>
      </c>
      <c r="H13" s="43">
        <f t="shared" si="0"/>
        <v>17960</v>
      </c>
      <c r="I13" s="45">
        <f t="shared" si="1"/>
        <v>8662.5</v>
      </c>
      <c r="J13" s="45">
        <f t="shared" si="4"/>
        <v>159390</v>
      </c>
      <c r="K13" s="59">
        <f t="shared" si="2"/>
        <v>9297.5</v>
      </c>
      <c r="L13" s="60">
        <f t="shared" si="5"/>
        <v>171074</v>
      </c>
    </row>
    <row r="14" spans="1:12" s="3" customFormat="1" x14ac:dyDescent="0.25">
      <c r="A14" s="8">
        <v>2272</v>
      </c>
      <c r="B14" s="12" t="s">
        <v>81</v>
      </c>
      <c r="C14" s="19">
        <v>6385</v>
      </c>
      <c r="D14" s="53">
        <v>3378</v>
      </c>
      <c r="E14" s="52">
        <f t="shared" si="3"/>
        <v>476</v>
      </c>
      <c r="F14" s="16">
        <v>3854</v>
      </c>
      <c r="G14" s="17">
        <v>1970</v>
      </c>
      <c r="H14" s="43">
        <f t="shared" si="0"/>
        <v>5824</v>
      </c>
      <c r="I14" s="45">
        <f t="shared" si="1"/>
        <v>3192.5</v>
      </c>
      <c r="J14" s="45">
        <f t="shared" si="4"/>
        <v>58741.999999999993</v>
      </c>
      <c r="K14" s="59">
        <f t="shared" si="2"/>
        <v>2631.5</v>
      </c>
      <c r="L14" s="60">
        <f t="shared" si="5"/>
        <v>48419.6</v>
      </c>
    </row>
    <row r="15" spans="1:12" x14ac:dyDescent="0.25">
      <c r="A15" s="8" t="s">
        <v>9</v>
      </c>
      <c r="B15" s="11" t="s">
        <v>10</v>
      </c>
      <c r="C15" s="19">
        <v>10839.5</v>
      </c>
      <c r="D15" s="53">
        <v>8030</v>
      </c>
      <c r="E15" s="52">
        <f t="shared" si="3"/>
        <v>520</v>
      </c>
      <c r="F15" s="16">
        <v>8550</v>
      </c>
      <c r="G15" s="17">
        <v>2028</v>
      </c>
      <c r="H15" s="43">
        <f t="shared" si="0"/>
        <v>10578</v>
      </c>
      <c r="I15" s="45">
        <f t="shared" si="1"/>
        <v>5419.75</v>
      </c>
      <c r="J15" s="45">
        <f t="shared" si="4"/>
        <v>99723.4</v>
      </c>
      <c r="K15" s="59">
        <f t="shared" si="2"/>
        <v>5158.25</v>
      </c>
      <c r="L15" s="60">
        <f t="shared" si="5"/>
        <v>94911.799999999988</v>
      </c>
    </row>
    <row r="16" spans="1:12" s="3" customFormat="1" x14ac:dyDescent="0.25">
      <c r="A16" s="8">
        <v>2310</v>
      </c>
      <c r="B16" s="11" t="s">
        <v>76</v>
      </c>
      <c r="C16" s="19">
        <v>724</v>
      </c>
      <c r="D16" s="53">
        <v>649</v>
      </c>
      <c r="E16" s="52">
        <f t="shared" si="3"/>
        <v>63</v>
      </c>
      <c r="F16" s="16">
        <v>712</v>
      </c>
      <c r="G16" s="17">
        <v>0</v>
      </c>
      <c r="H16" s="43">
        <f t="shared" si="0"/>
        <v>712</v>
      </c>
      <c r="I16" s="45">
        <f t="shared" si="1"/>
        <v>362</v>
      </c>
      <c r="J16" s="45">
        <f t="shared" si="4"/>
        <v>6660.7999999999993</v>
      </c>
      <c r="K16" s="59">
        <f t="shared" si="2"/>
        <v>350</v>
      </c>
      <c r="L16" s="60">
        <f t="shared" si="5"/>
        <v>6439.9999999999991</v>
      </c>
    </row>
    <row r="17" spans="1:13" x14ac:dyDescent="0.25">
      <c r="A17" s="8" t="s">
        <v>11</v>
      </c>
      <c r="B17" s="11" t="s">
        <v>12</v>
      </c>
      <c r="C17" s="19">
        <v>5884</v>
      </c>
      <c r="D17" s="53">
        <v>3216</v>
      </c>
      <c r="E17" s="52">
        <f t="shared" si="3"/>
        <v>341</v>
      </c>
      <c r="F17" s="16">
        <v>3557</v>
      </c>
      <c r="G17" s="17">
        <v>1291</v>
      </c>
      <c r="H17" s="43">
        <f t="shared" si="0"/>
        <v>4848</v>
      </c>
      <c r="I17" s="45">
        <f t="shared" si="1"/>
        <v>2942</v>
      </c>
      <c r="J17" s="45">
        <f t="shared" si="4"/>
        <v>54132.799999999996</v>
      </c>
      <c r="K17" s="59">
        <f t="shared" si="2"/>
        <v>1906</v>
      </c>
      <c r="L17" s="60">
        <f t="shared" si="5"/>
        <v>35070.399999999994</v>
      </c>
    </row>
    <row r="18" spans="1:13" x14ac:dyDescent="0.25">
      <c r="A18" s="8" t="s">
        <v>13</v>
      </c>
      <c r="B18" s="11" t="s">
        <v>14</v>
      </c>
      <c r="C18" s="19">
        <v>1280</v>
      </c>
      <c r="D18" s="53">
        <v>791</v>
      </c>
      <c r="E18" s="52">
        <f t="shared" si="3"/>
        <v>176</v>
      </c>
      <c r="F18" s="16">
        <v>967</v>
      </c>
      <c r="G18" s="17">
        <v>714</v>
      </c>
      <c r="H18" s="43">
        <f t="shared" si="0"/>
        <v>1681</v>
      </c>
      <c r="I18" s="45">
        <f t="shared" si="1"/>
        <v>640</v>
      </c>
      <c r="J18" s="45">
        <f t="shared" si="4"/>
        <v>11776</v>
      </c>
      <c r="K18" s="59">
        <f t="shared" si="2"/>
        <v>1041</v>
      </c>
      <c r="L18" s="60">
        <f t="shared" si="5"/>
        <v>19154.399999999998</v>
      </c>
    </row>
    <row r="19" spans="1:13" x14ac:dyDescent="0.25">
      <c r="A19" s="8" t="s">
        <v>15</v>
      </c>
      <c r="B19" s="11" t="s">
        <v>16</v>
      </c>
      <c r="C19" s="19">
        <v>6683</v>
      </c>
      <c r="D19" s="53">
        <v>3837</v>
      </c>
      <c r="E19" s="52">
        <f t="shared" si="3"/>
        <v>238</v>
      </c>
      <c r="F19" s="16">
        <v>4075</v>
      </c>
      <c r="G19" s="17">
        <v>1636</v>
      </c>
      <c r="H19" s="43">
        <f t="shared" si="0"/>
        <v>5711</v>
      </c>
      <c r="I19" s="45">
        <f t="shared" si="1"/>
        <v>3341.5</v>
      </c>
      <c r="J19" s="45">
        <f t="shared" si="4"/>
        <v>61483.6</v>
      </c>
      <c r="K19" s="59">
        <f t="shared" si="2"/>
        <v>2369.5</v>
      </c>
      <c r="L19" s="60">
        <f t="shared" si="5"/>
        <v>43598.799999999996</v>
      </c>
    </row>
    <row r="20" spans="1:13" s="3" customFormat="1" x14ac:dyDescent="0.25">
      <c r="A20" s="8" t="s">
        <v>17</v>
      </c>
      <c r="B20" s="11" t="s">
        <v>75</v>
      </c>
      <c r="C20" s="19">
        <v>3022</v>
      </c>
      <c r="D20" s="53">
        <v>1256</v>
      </c>
      <c r="E20" s="52">
        <f t="shared" si="3"/>
        <v>44</v>
      </c>
      <c r="F20" s="16">
        <v>1300</v>
      </c>
      <c r="G20" s="17">
        <v>859</v>
      </c>
      <c r="H20" s="43">
        <f t="shared" si="0"/>
        <v>2159</v>
      </c>
      <c r="I20" s="45">
        <f t="shared" si="1"/>
        <v>1511</v>
      </c>
      <c r="J20" s="45">
        <f t="shared" si="4"/>
        <v>27802.399999999998</v>
      </c>
      <c r="K20" s="59">
        <f t="shared" si="2"/>
        <v>648</v>
      </c>
      <c r="L20" s="60">
        <f t="shared" si="5"/>
        <v>11923.199999999999</v>
      </c>
      <c r="M20" s="24"/>
    </row>
    <row r="21" spans="1:13" x14ac:dyDescent="0.25">
      <c r="A21" s="8" t="s">
        <v>18</v>
      </c>
      <c r="B21" s="11" t="s">
        <v>19</v>
      </c>
      <c r="C21" s="19">
        <v>736</v>
      </c>
      <c r="D21" s="53">
        <v>160</v>
      </c>
      <c r="E21" s="52">
        <f t="shared" si="3"/>
        <v>0</v>
      </c>
      <c r="F21" s="16">
        <v>160</v>
      </c>
      <c r="G21" s="17">
        <v>182</v>
      </c>
      <c r="H21" s="43">
        <f t="shared" si="0"/>
        <v>342</v>
      </c>
      <c r="I21" s="45">
        <f t="shared" si="1"/>
        <v>368</v>
      </c>
      <c r="J21" s="45">
        <f t="shared" si="4"/>
        <v>6771.2</v>
      </c>
      <c r="K21" s="59">
        <f t="shared" si="2"/>
        <v>-26</v>
      </c>
      <c r="L21" s="60">
        <f t="shared" si="5"/>
        <v>-478.4</v>
      </c>
      <c r="M21" s="35"/>
    </row>
    <row r="22" spans="1:13" x14ac:dyDescent="0.25">
      <c r="A22" s="8" t="s">
        <v>20</v>
      </c>
      <c r="B22" s="11" t="s">
        <v>21</v>
      </c>
      <c r="C22" s="19">
        <v>5354</v>
      </c>
      <c r="D22" s="53">
        <v>3196</v>
      </c>
      <c r="E22" s="52">
        <f t="shared" si="3"/>
        <v>457</v>
      </c>
      <c r="F22" s="16">
        <v>3653</v>
      </c>
      <c r="G22" s="17">
        <v>966</v>
      </c>
      <c r="H22" s="43">
        <f t="shared" si="0"/>
        <v>4619</v>
      </c>
      <c r="I22" s="45">
        <f t="shared" si="1"/>
        <v>2677</v>
      </c>
      <c r="J22" s="45">
        <f t="shared" si="4"/>
        <v>49256.799999999996</v>
      </c>
      <c r="K22" s="59">
        <f t="shared" si="2"/>
        <v>1942</v>
      </c>
      <c r="L22" s="60">
        <f t="shared" si="5"/>
        <v>35732.799999999996</v>
      </c>
    </row>
    <row r="23" spans="1:13" s="3" customFormat="1" x14ac:dyDescent="0.25">
      <c r="A23" s="8">
        <v>2850</v>
      </c>
      <c r="B23" s="11" t="s">
        <v>71</v>
      </c>
      <c r="C23" s="19">
        <v>36</v>
      </c>
      <c r="D23" s="53">
        <v>42</v>
      </c>
      <c r="E23" s="52">
        <f t="shared" si="3"/>
        <v>0</v>
      </c>
      <c r="F23" s="16">
        <v>42</v>
      </c>
      <c r="G23" s="17">
        <v>0</v>
      </c>
      <c r="H23" s="43">
        <f t="shared" si="0"/>
        <v>42</v>
      </c>
      <c r="I23" s="45">
        <f t="shared" si="1"/>
        <v>18</v>
      </c>
      <c r="J23" s="45">
        <f t="shared" si="4"/>
        <v>331.2</v>
      </c>
      <c r="K23" s="59">
        <f t="shared" si="2"/>
        <v>24</v>
      </c>
      <c r="L23" s="60">
        <f t="shared" si="5"/>
        <v>441.59999999999997</v>
      </c>
    </row>
    <row r="24" spans="1:13" s="3" customFormat="1" x14ac:dyDescent="0.25">
      <c r="A24" s="8" t="s">
        <v>22</v>
      </c>
      <c r="B24" s="11" t="s">
        <v>23</v>
      </c>
      <c r="C24" s="19">
        <v>994</v>
      </c>
      <c r="D24" s="53">
        <v>1139</v>
      </c>
      <c r="E24" s="52">
        <f t="shared" si="3"/>
        <v>84</v>
      </c>
      <c r="F24" s="16">
        <v>1223</v>
      </c>
      <c r="G24" s="17">
        <v>250</v>
      </c>
      <c r="H24" s="43">
        <f t="shared" si="0"/>
        <v>1473</v>
      </c>
      <c r="I24" s="45">
        <f t="shared" si="1"/>
        <v>497</v>
      </c>
      <c r="J24" s="45">
        <f t="shared" si="4"/>
        <v>9144.7999999999993</v>
      </c>
      <c r="K24" s="59">
        <f t="shared" si="2"/>
        <v>976</v>
      </c>
      <c r="L24" s="60">
        <f t="shared" si="5"/>
        <v>17958.399999999998</v>
      </c>
    </row>
    <row r="25" spans="1:13" x14ac:dyDescent="0.25">
      <c r="A25" s="8" t="s">
        <v>24</v>
      </c>
      <c r="B25" s="11" t="s">
        <v>25</v>
      </c>
      <c r="C25" s="19">
        <v>136</v>
      </c>
      <c r="D25" s="53">
        <v>226</v>
      </c>
      <c r="E25" s="52">
        <f t="shared" si="3"/>
        <v>16</v>
      </c>
      <c r="F25" s="16">
        <v>242</v>
      </c>
      <c r="G25" s="17">
        <v>69</v>
      </c>
      <c r="H25" s="43">
        <f t="shared" si="0"/>
        <v>311</v>
      </c>
      <c r="I25" s="45">
        <f t="shared" si="1"/>
        <v>68</v>
      </c>
      <c r="J25" s="45">
        <f t="shared" si="4"/>
        <v>1251.1999999999998</v>
      </c>
      <c r="K25" s="59">
        <f t="shared" si="2"/>
        <v>243</v>
      </c>
      <c r="L25" s="60">
        <f t="shared" si="5"/>
        <v>4471.2</v>
      </c>
    </row>
    <row r="26" spans="1:13" x14ac:dyDescent="0.25">
      <c r="A26" s="8" t="s">
        <v>26</v>
      </c>
      <c r="B26" s="11" t="s">
        <v>27</v>
      </c>
      <c r="C26" s="19">
        <v>852.5</v>
      </c>
      <c r="D26" s="53">
        <v>926</v>
      </c>
      <c r="E26" s="52">
        <f t="shared" si="3"/>
        <v>0</v>
      </c>
      <c r="F26" s="16">
        <v>926</v>
      </c>
      <c r="G26" s="17">
        <v>0</v>
      </c>
      <c r="H26" s="43">
        <f t="shared" si="0"/>
        <v>926</v>
      </c>
      <c r="I26" s="45">
        <f t="shared" si="1"/>
        <v>426.25</v>
      </c>
      <c r="J26" s="45">
        <f t="shared" si="4"/>
        <v>7842.9999999999991</v>
      </c>
      <c r="K26" s="59">
        <f t="shared" si="2"/>
        <v>499.75</v>
      </c>
      <c r="L26" s="60">
        <f t="shared" si="5"/>
        <v>9195.4</v>
      </c>
    </row>
    <row r="27" spans="1:13" x14ac:dyDescent="0.25">
      <c r="A27" s="8" t="s">
        <v>28</v>
      </c>
      <c r="B27" s="11" t="s">
        <v>29</v>
      </c>
      <c r="C27" s="19">
        <v>983</v>
      </c>
      <c r="D27" s="53">
        <v>492</v>
      </c>
      <c r="E27" s="52">
        <f t="shared" si="3"/>
        <v>6</v>
      </c>
      <c r="F27" s="16">
        <v>498</v>
      </c>
      <c r="G27" s="17">
        <v>408</v>
      </c>
      <c r="H27" s="43">
        <f t="shared" si="0"/>
        <v>906</v>
      </c>
      <c r="I27" s="45">
        <f t="shared" si="1"/>
        <v>491.5</v>
      </c>
      <c r="J27" s="45">
        <f t="shared" si="4"/>
        <v>9043.5999999999985</v>
      </c>
      <c r="K27" s="59">
        <f t="shared" si="2"/>
        <v>414.5</v>
      </c>
      <c r="L27" s="60">
        <f t="shared" si="5"/>
        <v>7626.7999999999993</v>
      </c>
    </row>
    <row r="28" spans="1:13" x14ac:dyDescent="0.25">
      <c r="A28" s="8">
        <v>3220</v>
      </c>
      <c r="B28" s="12" t="s">
        <v>30</v>
      </c>
      <c r="C28" s="19">
        <v>2733</v>
      </c>
      <c r="D28" s="53">
        <v>1625</v>
      </c>
      <c r="E28" s="52">
        <f t="shared" si="3"/>
        <v>144</v>
      </c>
      <c r="F28" s="16">
        <v>1769</v>
      </c>
      <c r="G28" s="17">
        <v>375</v>
      </c>
      <c r="H28" s="43">
        <f t="shared" si="0"/>
        <v>2144</v>
      </c>
      <c r="I28" s="45">
        <f t="shared" si="1"/>
        <v>1366.5</v>
      </c>
      <c r="J28" s="45">
        <f t="shared" si="4"/>
        <v>25143.599999999999</v>
      </c>
      <c r="K28" s="59">
        <f t="shared" si="2"/>
        <v>777.5</v>
      </c>
      <c r="L28" s="60">
        <f t="shared" si="5"/>
        <v>14305.999999999998</v>
      </c>
    </row>
    <row r="29" spans="1:13" s="3" customFormat="1" x14ac:dyDescent="0.25">
      <c r="A29" s="8" t="s">
        <v>31</v>
      </c>
      <c r="B29" s="11" t="s">
        <v>32</v>
      </c>
      <c r="C29" s="19">
        <v>1153</v>
      </c>
      <c r="D29" s="53">
        <v>1085</v>
      </c>
      <c r="E29" s="52">
        <f t="shared" si="3"/>
        <v>90</v>
      </c>
      <c r="F29" s="16">
        <v>1175</v>
      </c>
      <c r="G29" s="17">
        <v>0</v>
      </c>
      <c r="H29" s="43">
        <f t="shared" si="0"/>
        <v>1175</v>
      </c>
      <c r="I29" s="45">
        <f t="shared" si="1"/>
        <v>576.5</v>
      </c>
      <c r="J29" s="45">
        <f t="shared" si="4"/>
        <v>10607.599999999999</v>
      </c>
      <c r="K29" s="59">
        <f t="shared" si="2"/>
        <v>598.5</v>
      </c>
      <c r="L29" s="60">
        <f t="shared" si="5"/>
        <v>11012.4</v>
      </c>
    </row>
    <row r="30" spans="1:13" x14ac:dyDescent="0.25">
      <c r="A30" s="8" t="s">
        <v>33</v>
      </c>
      <c r="B30" s="11" t="s">
        <v>34</v>
      </c>
      <c r="C30" s="19">
        <v>126</v>
      </c>
      <c r="D30" s="53">
        <v>123</v>
      </c>
      <c r="E30" s="52">
        <f t="shared" si="3"/>
        <v>591</v>
      </c>
      <c r="F30" s="16">
        <v>714</v>
      </c>
      <c r="G30" s="17">
        <v>0</v>
      </c>
      <c r="H30" s="43">
        <f t="shared" si="0"/>
        <v>714</v>
      </c>
      <c r="I30" s="45">
        <f t="shared" si="1"/>
        <v>63</v>
      </c>
      <c r="J30" s="45">
        <f t="shared" si="4"/>
        <v>1159.1999999999998</v>
      </c>
      <c r="K30" s="59">
        <f t="shared" si="2"/>
        <v>651</v>
      </c>
      <c r="L30" s="60">
        <f t="shared" si="5"/>
        <v>11978.4</v>
      </c>
    </row>
    <row r="31" spans="1:13" x14ac:dyDescent="0.25">
      <c r="A31" s="8" t="s">
        <v>35</v>
      </c>
      <c r="B31" s="11" t="s">
        <v>36</v>
      </c>
      <c r="C31" s="19">
        <v>1841</v>
      </c>
      <c r="D31" s="53">
        <v>1139</v>
      </c>
      <c r="E31" s="52">
        <f t="shared" si="3"/>
        <v>78</v>
      </c>
      <c r="F31" s="16">
        <v>1217</v>
      </c>
      <c r="G31" s="17">
        <v>789</v>
      </c>
      <c r="H31" s="43">
        <f t="shared" si="0"/>
        <v>2006</v>
      </c>
      <c r="I31" s="45">
        <f t="shared" si="1"/>
        <v>920.5</v>
      </c>
      <c r="J31" s="45">
        <f t="shared" si="4"/>
        <v>16937.199999999997</v>
      </c>
      <c r="K31" s="59">
        <f t="shared" si="2"/>
        <v>1085.5</v>
      </c>
      <c r="L31" s="60">
        <f t="shared" si="5"/>
        <v>19973.199999999997</v>
      </c>
    </row>
    <row r="32" spans="1:13" s="3" customFormat="1" x14ac:dyDescent="0.25">
      <c r="A32" s="8" t="s">
        <v>37</v>
      </c>
      <c r="B32" s="11" t="s">
        <v>85</v>
      </c>
      <c r="C32" s="19">
        <v>3702.5</v>
      </c>
      <c r="D32" s="53">
        <v>1970</v>
      </c>
      <c r="E32" s="52">
        <f t="shared" si="3"/>
        <v>72</v>
      </c>
      <c r="F32" s="16">
        <v>2042</v>
      </c>
      <c r="G32" s="17">
        <v>1287</v>
      </c>
      <c r="H32" s="43">
        <f t="shared" si="0"/>
        <v>3329</v>
      </c>
      <c r="I32" s="45">
        <f t="shared" si="1"/>
        <v>1851.25</v>
      </c>
      <c r="J32" s="45">
        <f t="shared" si="4"/>
        <v>34063</v>
      </c>
      <c r="K32" s="59">
        <f t="shared" si="2"/>
        <v>1477.75</v>
      </c>
      <c r="L32" s="60">
        <f t="shared" si="5"/>
        <v>27190.6</v>
      </c>
    </row>
    <row r="33" spans="1:12" s="3" customFormat="1" x14ac:dyDescent="0.25">
      <c r="A33" s="8">
        <v>3306</v>
      </c>
      <c r="B33" s="11" t="s">
        <v>89</v>
      </c>
      <c r="C33" s="19"/>
      <c r="D33" s="53">
        <v>591</v>
      </c>
      <c r="E33" s="52"/>
      <c r="F33" s="16">
        <f>D33</f>
        <v>591</v>
      </c>
      <c r="G33" s="17">
        <v>614</v>
      </c>
      <c r="H33" s="43">
        <f t="shared" si="0"/>
        <v>1205</v>
      </c>
      <c r="I33" s="45">
        <f t="shared" si="1"/>
        <v>0</v>
      </c>
      <c r="J33" s="45">
        <f t="shared" si="4"/>
        <v>0</v>
      </c>
      <c r="K33" s="59">
        <f t="shared" si="2"/>
        <v>1205</v>
      </c>
      <c r="L33" s="60">
        <f t="shared" si="5"/>
        <v>22172</v>
      </c>
    </row>
    <row r="34" spans="1:12" s="3" customFormat="1" x14ac:dyDescent="0.25">
      <c r="A34" s="8">
        <v>3353</v>
      </c>
      <c r="B34" s="11" t="s">
        <v>95</v>
      </c>
      <c r="C34" s="19"/>
      <c r="D34" s="53"/>
      <c r="E34" s="52"/>
      <c r="F34" s="16"/>
      <c r="G34" s="17">
        <v>81</v>
      </c>
      <c r="H34" s="43">
        <f t="shared" si="0"/>
        <v>81</v>
      </c>
      <c r="I34" s="45">
        <f t="shared" si="1"/>
        <v>0</v>
      </c>
      <c r="J34" s="45">
        <f t="shared" si="4"/>
        <v>0</v>
      </c>
      <c r="K34" s="59">
        <f t="shared" si="2"/>
        <v>81</v>
      </c>
      <c r="L34" s="60">
        <f t="shared" si="5"/>
        <v>1490.3999999999999</v>
      </c>
    </row>
    <row r="35" spans="1:12" s="24" customFormat="1" x14ac:dyDescent="0.25">
      <c r="A35" s="22">
        <v>3401</v>
      </c>
      <c r="B35" s="12" t="s">
        <v>38</v>
      </c>
      <c r="C35" s="19">
        <v>2478</v>
      </c>
      <c r="D35" s="53">
        <v>2149</v>
      </c>
      <c r="E35" s="52">
        <f t="shared" ref="E35:E57" si="6">F35-D35</f>
        <v>184</v>
      </c>
      <c r="F35" s="23">
        <f>184+2149</f>
        <v>2333</v>
      </c>
      <c r="G35" s="37">
        <v>0</v>
      </c>
      <c r="H35" s="44">
        <f t="shared" si="0"/>
        <v>2333</v>
      </c>
      <c r="I35" s="45">
        <f t="shared" si="1"/>
        <v>1239</v>
      </c>
      <c r="J35" s="45">
        <f t="shared" si="4"/>
        <v>22797.599999999999</v>
      </c>
      <c r="K35" s="59">
        <f t="shared" si="2"/>
        <v>1094</v>
      </c>
      <c r="L35" s="60">
        <f t="shared" si="5"/>
        <v>20129.599999999999</v>
      </c>
    </row>
    <row r="36" spans="1:12" x14ac:dyDescent="0.25">
      <c r="A36" s="8" t="s">
        <v>39</v>
      </c>
      <c r="B36" s="11" t="s">
        <v>40</v>
      </c>
      <c r="C36" s="19">
        <v>1409</v>
      </c>
      <c r="D36" s="53">
        <v>1394</v>
      </c>
      <c r="E36" s="52">
        <f t="shared" si="6"/>
        <v>48</v>
      </c>
      <c r="F36" s="16">
        <v>1442</v>
      </c>
      <c r="G36" s="17">
        <v>0</v>
      </c>
      <c r="H36" s="43">
        <f t="shared" ref="H36:H57" si="7">SUM(F36:G36)</f>
        <v>1442</v>
      </c>
      <c r="I36" s="45">
        <f t="shared" si="1"/>
        <v>704.5</v>
      </c>
      <c r="J36" s="45">
        <f t="shared" si="4"/>
        <v>12962.8</v>
      </c>
      <c r="K36" s="59">
        <f t="shared" ref="K36:K57" si="8">H36-I36</f>
        <v>737.5</v>
      </c>
      <c r="L36" s="60">
        <f t="shared" si="5"/>
        <v>13569.999999999998</v>
      </c>
    </row>
    <row r="37" spans="1:12" x14ac:dyDescent="0.25">
      <c r="A37" s="8" t="s">
        <v>41</v>
      </c>
      <c r="B37" s="11" t="s">
        <v>42</v>
      </c>
      <c r="C37" s="19">
        <v>3867</v>
      </c>
      <c r="D37" s="53">
        <v>2864</v>
      </c>
      <c r="E37" s="52">
        <f t="shared" si="6"/>
        <v>354</v>
      </c>
      <c r="F37" s="16">
        <v>3218</v>
      </c>
      <c r="G37" s="17">
        <v>910</v>
      </c>
      <c r="H37" s="43">
        <f t="shared" si="7"/>
        <v>4128</v>
      </c>
      <c r="I37" s="45">
        <f t="shared" ref="I37:I57" si="9">C37/2</f>
        <v>1933.5</v>
      </c>
      <c r="J37" s="45">
        <f t="shared" si="4"/>
        <v>35576.399999999994</v>
      </c>
      <c r="K37" s="59">
        <f t="shared" si="8"/>
        <v>2194.5</v>
      </c>
      <c r="L37" s="60">
        <f t="shared" si="5"/>
        <v>40378.799999999996</v>
      </c>
    </row>
    <row r="38" spans="1:12" x14ac:dyDescent="0.25">
      <c r="A38" s="8" t="s">
        <v>43</v>
      </c>
      <c r="B38" s="11" t="s">
        <v>44</v>
      </c>
      <c r="C38" s="19">
        <v>270</v>
      </c>
      <c r="D38" s="53">
        <v>88</v>
      </c>
      <c r="E38" s="52">
        <f t="shared" si="6"/>
        <v>12</v>
      </c>
      <c r="F38" s="16">
        <v>100</v>
      </c>
      <c r="G38" s="17">
        <v>0</v>
      </c>
      <c r="H38" s="43">
        <f t="shared" si="7"/>
        <v>100</v>
      </c>
      <c r="I38" s="45">
        <f t="shared" si="9"/>
        <v>135</v>
      </c>
      <c r="J38" s="45">
        <f t="shared" si="4"/>
        <v>2484</v>
      </c>
      <c r="K38" s="59">
        <f t="shared" si="8"/>
        <v>-35</v>
      </c>
      <c r="L38" s="60">
        <f t="shared" si="5"/>
        <v>-644</v>
      </c>
    </row>
    <row r="39" spans="1:12" x14ac:dyDescent="0.25">
      <c r="A39" s="8" t="s">
        <v>45</v>
      </c>
      <c r="B39" s="11" t="s">
        <v>46</v>
      </c>
      <c r="C39" s="19">
        <v>10213.5</v>
      </c>
      <c r="D39" s="53">
        <v>6348</v>
      </c>
      <c r="E39" s="52">
        <f t="shared" si="6"/>
        <v>347</v>
      </c>
      <c r="F39" s="16">
        <v>6695</v>
      </c>
      <c r="G39" s="17">
        <v>3219.5</v>
      </c>
      <c r="H39" s="43">
        <f t="shared" si="7"/>
        <v>9914.5</v>
      </c>
      <c r="I39" s="45">
        <f t="shared" si="9"/>
        <v>5106.75</v>
      </c>
      <c r="J39" s="45">
        <f t="shared" si="4"/>
        <v>93964.2</v>
      </c>
      <c r="K39" s="59">
        <f t="shared" si="8"/>
        <v>4807.75</v>
      </c>
      <c r="L39" s="60">
        <f t="shared" si="5"/>
        <v>88462.599999999991</v>
      </c>
    </row>
    <row r="40" spans="1:12" x14ac:dyDescent="0.25">
      <c r="A40" s="8" t="s">
        <v>47</v>
      </c>
      <c r="B40" s="11" t="s">
        <v>48</v>
      </c>
      <c r="C40" s="19">
        <v>4780</v>
      </c>
      <c r="D40" s="53">
        <v>3383</v>
      </c>
      <c r="E40" s="52">
        <f t="shared" si="6"/>
        <v>277</v>
      </c>
      <c r="F40" s="16">
        <v>3660</v>
      </c>
      <c r="G40" s="17">
        <v>330</v>
      </c>
      <c r="H40" s="43">
        <f t="shared" si="7"/>
        <v>3990</v>
      </c>
      <c r="I40" s="45">
        <f t="shared" si="9"/>
        <v>2390</v>
      </c>
      <c r="J40" s="45">
        <f t="shared" si="4"/>
        <v>43976</v>
      </c>
      <c r="K40" s="59">
        <f t="shared" si="8"/>
        <v>1600</v>
      </c>
      <c r="L40" s="60">
        <f t="shared" si="5"/>
        <v>29439.999999999996</v>
      </c>
    </row>
    <row r="41" spans="1:12" x14ac:dyDescent="0.25">
      <c r="A41" s="8" t="s">
        <v>49</v>
      </c>
      <c r="B41" s="11" t="s">
        <v>82</v>
      </c>
      <c r="C41" s="19">
        <v>10203</v>
      </c>
      <c r="D41" s="53">
        <v>6944</v>
      </c>
      <c r="E41" s="52">
        <f t="shared" si="6"/>
        <v>904</v>
      </c>
      <c r="F41" s="16">
        <v>7848</v>
      </c>
      <c r="G41" s="17">
        <v>2750</v>
      </c>
      <c r="H41" s="43">
        <f t="shared" si="7"/>
        <v>10598</v>
      </c>
      <c r="I41" s="45">
        <f t="shared" si="9"/>
        <v>5101.5</v>
      </c>
      <c r="J41" s="45">
        <f t="shared" si="4"/>
        <v>93867.599999999991</v>
      </c>
      <c r="K41" s="59">
        <f t="shared" si="8"/>
        <v>5496.5</v>
      </c>
      <c r="L41" s="60">
        <f t="shared" si="5"/>
        <v>101135.59999999999</v>
      </c>
    </row>
    <row r="42" spans="1:12" s="4" customFormat="1" x14ac:dyDescent="0.25">
      <c r="A42" s="8" t="s">
        <v>50</v>
      </c>
      <c r="B42" s="11" t="s">
        <v>73</v>
      </c>
      <c r="C42" s="19">
        <v>2334</v>
      </c>
      <c r="D42" s="53">
        <v>1542</v>
      </c>
      <c r="E42" s="52">
        <f t="shared" si="6"/>
        <v>0</v>
      </c>
      <c r="F42" s="16">
        <v>1542</v>
      </c>
      <c r="G42" s="17">
        <v>1312</v>
      </c>
      <c r="H42" s="43">
        <f t="shared" si="7"/>
        <v>2854</v>
      </c>
      <c r="I42" s="45">
        <f t="shared" si="9"/>
        <v>1167</v>
      </c>
      <c r="J42" s="45">
        <f t="shared" si="4"/>
        <v>21472.799999999999</v>
      </c>
      <c r="K42" s="59">
        <f t="shared" si="8"/>
        <v>1687</v>
      </c>
      <c r="L42" s="60">
        <f t="shared" si="5"/>
        <v>31040.799999999999</v>
      </c>
    </row>
    <row r="43" spans="1:12" x14ac:dyDescent="0.25">
      <c r="A43" s="8" t="s">
        <v>51</v>
      </c>
      <c r="B43" s="11" t="s">
        <v>52</v>
      </c>
      <c r="C43" s="19">
        <v>2735</v>
      </c>
      <c r="D43" s="53">
        <v>2524</v>
      </c>
      <c r="E43" s="52">
        <f t="shared" si="6"/>
        <v>252</v>
      </c>
      <c r="F43" s="16">
        <v>2776</v>
      </c>
      <c r="G43" s="17">
        <v>0</v>
      </c>
      <c r="H43" s="43">
        <f t="shared" si="7"/>
        <v>2776</v>
      </c>
      <c r="I43" s="45">
        <f t="shared" si="9"/>
        <v>1367.5</v>
      </c>
      <c r="J43" s="45">
        <f t="shared" si="4"/>
        <v>25161.999999999996</v>
      </c>
      <c r="K43" s="59">
        <f t="shared" si="8"/>
        <v>1408.5</v>
      </c>
      <c r="L43" s="60">
        <f t="shared" si="5"/>
        <v>25916.399999999998</v>
      </c>
    </row>
    <row r="44" spans="1:12" x14ac:dyDescent="0.25">
      <c r="A44" s="8">
        <v>3960</v>
      </c>
      <c r="B44" s="11" t="s">
        <v>78</v>
      </c>
      <c r="C44" s="19">
        <v>138</v>
      </c>
      <c r="D44" s="53">
        <v>24</v>
      </c>
      <c r="E44" s="52">
        <f t="shared" si="6"/>
        <v>273</v>
      </c>
      <c r="F44" s="16">
        <v>297</v>
      </c>
      <c r="G44" s="17">
        <v>0</v>
      </c>
      <c r="H44" s="43">
        <f t="shared" si="7"/>
        <v>297</v>
      </c>
      <c r="I44" s="45">
        <f t="shared" si="9"/>
        <v>69</v>
      </c>
      <c r="J44" s="45">
        <f t="shared" si="4"/>
        <v>1269.5999999999999</v>
      </c>
      <c r="K44" s="59">
        <f t="shared" si="8"/>
        <v>228</v>
      </c>
      <c r="L44" s="60">
        <f t="shared" si="5"/>
        <v>4195.2</v>
      </c>
    </row>
    <row r="45" spans="1:12" s="3" customFormat="1" x14ac:dyDescent="0.25">
      <c r="A45" s="8">
        <v>3961</v>
      </c>
      <c r="B45" s="11" t="s">
        <v>77</v>
      </c>
      <c r="C45" s="19">
        <v>8757</v>
      </c>
      <c r="D45" s="53">
        <v>5040</v>
      </c>
      <c r="E45" s="52">
        <f t="shared" si="6"/>
        <v>-8</v>
      </c>
      <c r="F45" s="16">
        <v>5032</v>
      </c>
      <c r="G45" s="17">
        <v>3432</v>
      </c>
      <c r="H45" s="43">
        <f t="shared" si="7"/>
        <v>8464</v>
      </c>
      <c r="I45" s="45">
        <f t="shared" si="9"/>
        <v>4378.5</v>
      </c>
      <c r="J45" s="45">
        <f t="shared" si="4"/>
        <v>80564.399999999994</v>
      </c>
      <c r="K45" s="59">
        <f t="shared" si="8"/>
        <v>4085.5</v>
      </c>
      <c r="L45" s="60">
        <f t="shared" si="5"/>
        <v>75173.2</v>
      </c>
    </row>
    <row r="46" spans="1:12" s="3" customFormat="1" x14ac:dyDescent="0.25">
      <c r="A46" s="8">
        <v>3988</v>
      </c>
      <c r="B46" s="11" t="s">
        <v>53</v>
      </c>
      <c r="C46" s="19">
        <v>1873</v>
      </c>
      <c r="D46" s="53">
        <v>937</v>
      </c>
      <c r="E46" s="52">
        <f t="shared" si="6"/>
        <v>0</v>
      </c>
      <c r="F46" s="16">
        <v>937</v>
      </c>
      <c r="G46" s="17">
        <v>785</v>
      </c>
      <c r="H46" s="43">
        <f t="shared" si="7"/>
        <v>1722</v>
      </c>
      <c r="I46" s="45">
        <f t="shared" si="9"/>
        <v>936.5</v>
      </c>
      <c r="J46" s="45">
        <f t="shared" si="4"/>
        <v>17231.599999999999</v>
      </c>
      <c r="K46" s="59">
        <f t="shared" si="8"/>
        <v>785.5</v>
      </c>
      <c r="L46" s="60">
        <f t="shared" si="5"/>
        <v>14453.199999999999</v>
      </c>
    </row>
    <row r="47" spans="1:12" s="4" customFormat="1" x14ac:dyDescent="0.25">
      <c r="A47" s="8">
        <v>3990</v>
      </c>
      <c r="B47" s="11" t="s">
        <v>54</v>
      </c>
      <c r="C47" s="19">
        <v>886</v>
      </c>
      <c r="D47" s="53">
        <v>407</v>
      </c>
      <c r="E47" s="52">
        <f t="shared" si="6"/>
        <v>0</v>
      </c>
      <c r="F47" s="16">
        <v>407</v>
      </c>
      <c r="G47" s="17">
        <v>359</v>
      </c>
      <c r="H47" s="43">
        <f t="shared" si="7"/>
        <v>766</v>
      </c>
      <c r="I47" s="45">
        <f t="shared" si="9"/>
        <v>443</v>
      </c>
      <c r="J47" s="45">
        <f t="shared" si="4"/>
        <v>8151.2</v>
      </c>
      <c r="K47" s="59">
        <f t="shared" si="8"/>
        <v>323</v>
      </c>
      <c r="L47" s="60">
        <f t="shared" si="5"/>
        <v>5943.2</v>
      </c>
    </row>
    <row r="48" spans="1:12" x14ac:dyDescent="0.25">
      <c r="A48" s="8" t="s">
        <v>55</v>
      </c>
      <c r="B48" s="11" t="s">
        <v>56</v>
      </c>
      <c r="C48" s="19">
        <v>13526</v>
      </c>
      <c r="D48" s="53">
        <v>5932</v>
      </c>
      <c r="E48" s="52">
        <f t="shared" si="6"/>
        <v>703</v>
      </c>
      <c r="F48" s="16">
        <v>6635</v>
      </c>
      <c r="G48" s="17">
        <v>1811</v>
      </c>
      <c r="H48" s="43">
        <f t="shared" si="7"/>
        <v>8446</v>
      </c>
      <c r="I48" s="45">
        <f t="shared" si="9"/>
        <v>6763</v>
      </c>
      <c r="J48" s="45">
        <f t="shared" si="4"/>
        <v>124439.2</v>
      </c>
      <c r="K48" s="59">
        <f t="shared" si="8"/>
        <v>1683</v>
      </c>
      <c r="L48" s="60">
        <f t="shared" si="5"/>
        <v>30967.199999999997</v>
      </c>
    </row>
    <row r="49" spans="1:12" s="3" customFormat="1" x14ac:dyDescent="0.25">
      <c r="A49" s="8">
        <v>5100</v>
      </c>
      <c r="B49" s="12" t="s">
        <v>66</v>
      </c>
      <c r="C49" s="19">
        <v>9111</v>
      </c>
      <c r="D49" s="53">
        <v>5749</v>
      </c>
      <c r="E49" s="52">
        <f t="shared" si="6"/>
        <v>405</v>
      </c>
      <c r="F49" s="16">
        <v>6154</v>
      </c>
      <c r="G49" s="17">
        <v>2933</v>
      </c>
      <c r="H49" s="43">
        <f t="shared" si="7"/>
        <v>9087</v>
      </c>
      <c r="I49" s="45">
        <f t="shared" si="9"/>
        <v>4555.5</v>
      </c>
      <c r="J49" s="45">
        <f t="shared" si="4"/>
        <v>83821.2</v>
      </c>
      <c r="K49" s="59">
        <f t="shared" si="8"/>
        <v>4531.5</v>
      </c>
      <c r="L49" s="60">
        <f t="shared" si="5"/>
        <v>83379.599999999991</v>
      </c>
    </row>
    <row r="50" spans="1:12" x14ac:dyDescent="0.25">
      <c r="A50" s="8" t="s">
        <v>57</v>
      </c>
      <c r="B50" s="11" t="s">
        <v>58</v>
      </c>
      <c r="C50" s="19">
        <v>1177</v>
      </c>
      <c r="D50" s="53">
        <v>860</v>
      </c>
      <c r="E50" s="52">
        <f t="shared" si="6"/>
        <v>24</v>
      </c>
      <c r="F50" s="16">
        <v>884</v>
      </c>
      <c r="G50" s="17">
        <v>139</v>
      </c>
      <c r="H50" s="43">
        <f t="shared" si="7"/>
        <v>1023</v>
      </c>
      <c r="I50" s="45">
        <f t="shared" si="9"/>
        <v>588.5</v>
      </c>
      <c r="J50" s="45">
        <f t="shared" si="4"/>
        <v>10828.4</v>
      </c>
      <c r="K50" s="59">
        <f t="shared" si="8"/>
        <v>434.5</v>
      </c>
      <c r="L50" s="60">
        <f t="shared" si="5"/>
        <v>7994.7999999999993</v>
      </c>
    </row>
    <row r="51" spans="1:12" x14ac:dyDescent="0.25">
      <c r="A51" s="8">
        <v>5220</v>
      </c>
      <c r="B51" s="11" t="s">
        <v>30</v>
      </c>
      <c r="C51" s="19">
        <v>3262</v>
      </c>
      <c r="D51" s="53">
        <v>2017</v>
      </c>
      <c r="E51" s="52">
        <f t="shared" si="6"/>
        <v>347</v>
      </c>
      <c r="F51" s="16">
        <v>2364</v>
      </c>
      <c r="G51" s="17">
        <v>1813</v>
      </c>
      <c r="H51" s="43">
        <f t="shared" si="7"/>
        <v>4177</v>
      </c>
      <c r="I51" s="45">
        <f t="shared" si="9"/>
        <v>1631</v>
      </c>
      <c r="J51" s="45">
        <f t="shared" si="4"/>
        <v>30010.399999999998</v>
      </c>
      <c r="K51" s="59">
        <f t="shared" si="8"/>
        <v>2546</v>
      </c>
      <c r="L51" s="60">
        <f t="shared" si="5"/>
        <v>46846.399999999994</v>
      </c>
    </row>
    <row r="52" spans="1:12" x14ac:dyDescent="0.25">
      <c r="A52" s="8" t="s">
        <v>59</v>
      </c>
      <c r="B52" s="11" t="s">
        <v>60</v>
      </c>
      <c r="C52" s="19">
        <v>11008</v>
      </c>
      <c r="D52" s="53">
        <v>7688</v>
      </c>
      <c r="E52" s="52">
        <f t="shared" si="6"/>
        <v>1020</v>
      </c>
      <c r="F52" s="16">
        <v>8708</v>
      </c>
      <c r="G52" s="17">
        <v>2816</v>
      </c>
      <c r="H52" s="43">
        <f t="shared" si="7"/>
        <v>11524</v>
      </c>
      <c r="I52" s="45">
        <f t="shared" si="9"/>
        <v>5504</v>
      </c>
      <c r="J52" s="45">
        <f t="shared" si="4"/>
        <v>101273.59999999999</v>
      </c>
      <c r="K52" s="59">
        <f t="shared" si="8"/>
        <v>6020</v>
      </c>
      <c r="L52" s="60">
        <f t="shared" si="5"/>
        <v>110767.99999999999</v>
      </c>
    </row>
    <row r="53" spans="1:12" x14ac:dyDescent="0.25">
      <c r="A53" s="8" t="s">
        <v>61</v>
      </c>
      <c r="B53" s="11" t="s">
        <v>62</v>
      </c>
      <c r="C53" s="19">
        <v>20029</v>
      </c>
      <c r="D53" s="53">
        <v>13562</v>
      </c>
      <c r="E53" s="52">
        <f t="shared" si="6"/>
        <v>1086</v>
      </c>
      <c r="F53" s="16">
        <v>14648</v>
      </c>
      <c r="G53" s="17">
        <v>4154</v>
      </c>
      <c r="H53" s="43">
        <f t="shared" si="7"/>
        <v>18802</v>
      </c>
      <c r="I53" s="45">
        <f t="shared" si="9"/>
        <v>10014.5</v>
      </c>
      <c r="J53" s="45">
        <f t="shared" si="4"/>
        <v>184266.8</v>
      </c>
      <c r="K53" s="59">
        <f t="shared" si="8"/>
        <v>8787.5</v>
      </c>
      <c r="L53" s="60">
        <f t="shared" si="5"/>
        <v>161690</v>
      </c>
    </row>
    <row r="54" spans="1:12" s="4" customFormat="1" x14ac:dyDescent="0.25">
      <c r="A54" s="8">
        <v>5500</v>
      </c>
      <c r="B54" s="12" t="s">
        <v>63</v>
      </c>
      <c r="C54" s="19">
        <v>7703</v>
      </c>
      <c r="D54" s="53">
        <v>4990</v>
      </c>
      <c r="E54" s="52">
        <f t="shared" si="6"/>
        <v>628</v>
      </c>
      <c r="F54" s="16">
        <v>5618</v>
      </c>
      <c r="G54" s="17">
        <v>1872.25</v>
      </c>
      <c r="H54" s="43">
        <f t="shared" si="7"/>
        <v>7490.25</v>
      </c>
      <c r="I54" s="45">
        <f t="shared" si="9"/>
        <v>3851.5</v>
      </c>
      <c r="J54" s="45">
        <f t="shared" si="4"/>
        <v>70867.599999999991</v>
      </c>
      <c r="K54" s="59">
        <f t="shared" si="8"/>
        <v>3638.75</v>
      </c>
      <c r="L54" s="60">
        <f t="shared" si="5"/>
        <v>66953</v>
      </c>
    </row>
    <row r="55" spans="1:12" s="3" customFormat="1" x14ac:dyDescent="0.25">
      <c r="A55" s="8" t="s">
        <v>64</v>
      </c>
      <c r="B55" s="11" t="s">
        <v>65</v>
      </c>
      <c r="C55" s="19">
        <v>14646</v>
      </c>
      <c r="D55" s="53">
        <v>6167</v>
      </c>
      <c r="E55" s="52">
        <f t="shared" si="6"/>
        <v>268</v>
      </c>
      <c r="F55" s="16">
        <v>6435</v>
      </c>
      <c r="G55" s="17">
        <v>5627</v>
      </c>
      <c r="H55" s="43">
        <f t="shared" si="7"/>
        <v>12062</v>
      </c>
      <c r="I55" s="45">
        <f t="shared" si="9"/>
        <v>7323</v>
      </c>
      <c r="J55" s="45">
        <f t="shared" si="4"/>
        <v>134743.19999999998</v>
      </c>
      <c r="K55" s="59">
        <f t="shared" si="8"/>
        <v>4739</v>
      </c>
      <c r="L55" s="60">
        <f t="shared" si="5"/>
        <v>87197.599999999991</v>
      </c>
    </row>
    <row r="56" spans="1:12" s="3" customFormat="1" x14ac:dyDescent="0.25">
      <c r="A56" s="8">
        <v>5730</v>
      </c>
      <c r="B56" s="12" t="s">
        <v>67</v>
      </c>
      <c r="C56" s="19">
        <v>37324</v>
      </c>
      <c r="D56" s="53">
        <v>20035</v>
      </c>
      <c r="E56" s="52">
        <f t="shared" si="6"/>
        <v>3924</v>
      </c>
      <c r="F56" s="16">
        <v>23959</v>
      </c>
      <c r="G56" s="17">
        <v>16294</v>
      </c>
      <c r="H56" s="43">
        <f t="shared" si="7"/>
        <v>40253</v>
      </c>
      <c r="I56" s="45">
        <f t="shared" si="9"/>
        <v>18662</v>
      </c>
      <c r="J56" s="45">
        <f t="shared" si="4"/>
        <v>343380.8</v>
      </c>
      <c r="K56" s="59">
        <f t="shared" si="8"/>
        <v>21591</v>
      </c>
      <c r="L56" s="60">
        <f t="shared" si="5"/>
        <v>397274.39999999997</v>
      </c>
    </row>
    <row r="57" spans="1:12" s="3" customFormat="1" x14ac:dyDescent="0.25">
      <c r="A57" s="8">
        <v>5740</v>
      </c>
      <c r="B57" s="12" t="s">
        <v>74</v>
      </c>
      <c r="C57" s="19">
        <v>2303</v>
      </c>
      <c r="D57" s="53">
        <v>1422</v>
      </c>
      <c r="E57" s="52">
        <f t="shared" si="6"/>
        <v>242</v>
      </c>
      <c r="F57" s="16">
        <v>1664</v>
      </c>
      <c r="G57" s="17">
        <v>1749</v>
      </c>
      <c r="H57" s="43">
        <f t="shared" si="7"/>
        <v>3413</v>
      </c>
      <c r="I57" s="45">
        <f t="shared" si="9"/>
        <v>1151.5</v>
      </c>
      <c r="J57" s="45">
        <f t="shared" si="4"/>
        <v>21187.599999999999</v>
      </c>
      <c r="K57" s="59">
        <f t="shared" si="8"/>
        <v>2261.5</v>
      </c>
      <c r="L57" s="60">
        <f t="shared" si="5"/>
        <v>41611.599999999999</v>
      </c>
    </row>
    <row r="58" spans="1:12" s="3" customFormat="1" x14ac:dyDescent="0.25">
      <c r="A58" s="8"/>
      <c r="B58" s="11"/>
      <c r="C58" s="20"/>
      <c r="D58" s="54"/>
      <c r="E58" s="55"/>
      <c r="F58" s="9"/>
      <c r="G58" s="38"/>
      <c r="H58" s="43"/>
      <c r="I58" s="45"/>
      <c r="J58" s="45"/>
      <c r="K58" s="59"/>
      <c r="L58" s="60"/>
    </row>
    <row r="59" spans="1:12" x14ac:dyDescent="0.25">
      <c r="A59" s="13"/>
      <c r="B59" s="6" t="s">
        <v>84</v>
      </c>
      <c r="C59" s="34">
        <f>SUM(C4:C58)</f>
        <v>318775</v>
      </c>
      <c r="D59" s="56">
        <f t="shared" ref="D59:E59" si="10">SUM(D4:D58)</f>
        <v>181336</v>
      </c>
      <c r="E59" s="56">
        <f t="shared" si="10"/>
        <v>18579</v>
      </c>
      <c r="F59" s="14">
        <f>SUM(F4:F58)</f>
        <v>199915</v>
      </c>
      <c r="G59" s="14">
        <f>SUM(G4:G57)</f>
        <v>106436.25</v>
      </c>
      <c r="H59" s="33">
        <f>SUM(F59:G59)</f>
        <v>306351.25</v>
      </c>
      <c r="I59" s="46"/>
      <c r="J59" s="46"/>
      <c r="K59" s="61"/>
      <c r="L59" s="62"/>
    </row>
    <row r="60" spans="1:12" x14ac:dyDescent="0.25">
      <c r="J60" s="39"/>
    </row>
    <row r="61" spans="1:12" x14ac:dyDescent="0.25">
      <c r="C61" s="21"/>
      <c r="D61" s="57"/>
      <c r="E61" s="57"/>
      <c r="F61" s="25"/>
      <c r="H61" s="40"/>
    </row>
    <row r="62" spans="1:12" x14ac:dyDescent="0.25">
      <c r="G62" s="32"/>
    </row>
    <row r="64" spans="1:12" x14ac:dyDescent="0.25">
      <c r="H64" s="4"/>
      <c r="I64" s="4"/>
    </row>
    <row r="65" spans="8:9" x14ac:dyDescent="0.25">
      <c r="H65" s="4"/>
      <c r="I65" s="4"/>
    </row>
    <row r="66" spans="8:9" x14ac:dyDescent="0.25">
      <c r="H66" s="4"/>
      <c r="I66" s="4"/>
    </row>
  </sheetData>
  <autoFilter ref="A3:H59" xr:uid="{00000000-0009-0000-0000-000000000000}"/>
  <phoneticPr fontId="0" type="noConversion"/>
  <pageMargins left="0.66" right="0.39370078740157483" top="0.24" bottom="0.98425196850393704" header="0.17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87E0B4843BC94691C6FBEAFE1ACFE2" ma:contentTypeVersion="6" ma:contentTypeDescription="Skapa ett nytt dokument." ma:contentTypeScope="" ma:versionID="1a0a3a39fab3c8f46d498f22ba99f599">
  <xsd:schema xmlns:xsd="http://www.w3.org/2001/XMLSchema" xmlns:xs="http://www.w3.org/2001/XMLSchema" xmlns:p="http://schemas.microsoft.com/office/2006/metadata/properties" xmlns:ns1="http://schemas.microsoft.com/sharepoint/v3" xmlns:ns2="0aa3a4d9-dc68-4a73-aa6d-22339d37e0ce" targetNamespace="http://schemas.microsoft.com/office/2006/metadata/properties" ma:root="true" ma:fieldsID="2a4bbbbde66576cd19e1f1dde72fb1f9" ns1:_="" ns2:_="">
    <xsd:import namespace="http://schemas.microsoft.com/sharepoint/v3"/>
    <xsd:import namespace="0aa3a4d9-dc68-4a73-aa6d-22339d37e0c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Responsible" minOccurs="0"/>
                <xsd:element ref="ns2:TypeOfDocument" minOccurs="0"/>
                <xsd:element ref="ns2:Process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a3a4d9-dc68-4a73-aa6d-22339d37e0ce" elementFormDefault="qualified">
    <xsd:import namespace="http://schemas.microsoft.com/office/2006/documentManagement/types"/>
    <xsd:import namespace="http://schemas.microsoft.com/office/infopath/2007/PartnerControls"/>
    <xsd:element name="Responsible" ma:index="10" nillable="true" ma:displayName="Ansvarig" ma:list="UserInfo" ma:internalName="Responsib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ypeOfDocument" ma:index="11" nillable="true" ma:displayName="Dokumenttyp" ma:internalName="TypeOfDocument">
      <xsd:simpleType>
        <xsd:union memberTypes="dms:Text">
          <xsd:simpleType>
            <xsd:restriction base="dms:Choice">
              <xsd:enumeration value="Avtal"/>
              <xsd:enumeration value="Beslut"/>
              <xsd:enumeration value="Beställning"/>
              <xsd:enumeration value="Bild"/>
              <xsd:enumeration value="Blankett"/>
              <xsd:enumeration value="Budget"/>
              <xsd:enumeration value="Checklista"/>
              <xsd:enumeration value="Film"/>
              <xsd:enumeration value="Handläggningsordning"/>
              <xsd:enumeration value="Kravspecifikation"/>
              <xsd:enumeration value="Minnesanteckning"/>
              <xsd:enumeration value="Offert"/>
              <xsd:enumeration value="Plan"/>
              <xsd:enumeration value="Policy"/>
              <xsd:enumeration value="Presentation"/>
              <xsd:enumeration value="Protokoll"/>
              <xsd:enumeration value="Rapport"/>
              <xsd:enumeration value="Regel"/>
              <xsd:enumeration value="Remiss"/>
              <xsd:enumeration value="Text"/>
              <xsd:enumeration value="Uppdrag"/>
              <xsd:enumeration value="Uppföljning"/>
              <xsd:enumeration value="Utvärdering"/>
              <xsd:enumeration value="Verksamhet"/>
              <xsd:enumeration value="Verksamhetsberättelse"/>
              <xsd:enumeration value="VerksamhetsPlan"/>
              <xsd:enumeration value="Annat"/>
            </xsd:restriction>
          </xsd:simpleType>
        </xsd:union>
      </xsd:simpleType>
    </xsd:element>
    <xsd:element name="Process" ma:index="12" nillable="true" ma:displayName="Process" ma:internalName="Process">
      <xsd:simpleType>
        <xsd:union memberTypes="dms:Text">
          <xsd:simpleType>
            <xsd:restriction base="dms:Choice"/>
          </xsd:simpleType>
        </xsd:union>
      </xsd:simpleType>
    </xsd:element>
    <xsd:element name="Year" ma:index="13" nillable="true" ma:displayName="År" ma:default="2016" ma:internalName="Year">
      <xsd:simpleType>
        <xsd:union memberTypes="dms:Text">
          <xsd:simpleType>
            <xsd:restriction base="dms:Choice"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ocess xmlns="0aa3a4d9-dc68-4a73-aa6d-22339d37e0ce">Säkra tentamina</Process>
    <TypeOfDocument xmlns="0aa3a4d9-dc68-4a73-aa6d-22339d37e0ce" xsi:nil="true"/>
    <Year xmlns="0aa3a4d9-dc68-4a73-aa6d-22339d37e0ce">2016</Year>
    <Responsible xmlns="0aa3a4d9-dc68-4a73-aa6d-22339d37e0ce">
      <UserInfo>
        <DisplayName/>
        <AccountId xsi:nil="true"/>
        <AccountType/>
      </UserInfo>
    </Responsib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EB9E32-B97B-47AB-88D9-406C2FE7F1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aa3a4d9-dc68-4a73-aa6d-22339d37e0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86B87C-04F7-436F-BF13-D6D03AB17952}">
  <ds:schemaRefs>
    <ds:schemaRef ds:uri="http://schemas.microsoft.com/office/infopath/2007/PartnerControls"/>
    <ds:schemaRef ds:uri="http://www.w3.org/XML/1998/namespace"/>
    <ds:schemaRef ds:uri="f8656c7f-15e1-4ffc-9868-a6b651da2760"/>
    <ds:schemaRef ds:uri="http://schemas.microsoft.com/sharepoint/v3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af7f68fd-d2b4-4a94-9c67-99735f264559"/>
    <ds:schemaRef ds:uri="http://purl.org/dc/dcmitype/"/>
    <ds:schemaRef ds:uri="http://purl.org/dc/terms/"/>
    <ds:schemaRef ds:uri="0aa3a4d9-dc68-4a73-aa6d-22339d37e0ce"/>
  </ds:schemaRefs>
</ds:datastoreItem>
</file>

<file path=customXml/itemProps3.xml><?xml version="1.0" encoding="utf-8"?>
<ds:datastoreItem xmlns:ds="http://schemas.openxmlformats.org/officeDocument/2006/customXml" ds:itemID="{E0475B39-B96C-4A33-911D-E8F92E7B06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Umeå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Tentamensservice - 2015 jmfrt med 2014</dc:title>
  <dc:creator>katrine.vikstrom</dc:creator>
  <cp:lastModifiedBy>Frida Fjellström</cp:lastModifiedBy>
  <cp:lastPrinted>2013-01-17T12:06:23Z</cp:lastPrinted>
  <dcterms:created xsi:type="dcterms:W3CDTF">2003-12-11T07:11:16Z</dcterms:created>
  <dcterms:modified xsi:type="dcterms:W3CDTF">2021-03-19T11:30:50Z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0x010100E187E0B4843BC94691C6FBEAFE1ACFE2</vt:lpwstr>
  </property>
  <property fmtid="{D5CDD505-2E9C-101B-9397-08002B2CF9AE}" pid="3" name="_dlc_DocIdItemGuid">
    <vt:lpwstr>eb2c407b-e314-4f70-8baa-afd59fff054c</vt:lpwstr>
  </property>
</Properties>
</file>